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breeprenton.sharepoint.com/Shared Documents/MANAGEMENT (COMMERCIAL)/Payne (Hamlins)/Lease Renewal 2025/"/>
    </mc:Choice>
  </mc:AlternateContent>
  <xr:revisionPtr revIDLastSave="40" documentId="8_{1B7EECB1-D969-4DDE-9787-68F494515B61}" xr6:coauthVersionLast="47" xr6:coauthVersionMax="47" xr10:uidLastSave="{9D0642E8-3AC3-47CD-B4E5-32899ABBDAFE}"/>
  <bookViews>
    <workbookView xWindow="-120" yWindow="-120" windowWidth="29040" windowHeight="15840" tabRatio="500" activeTab="2" xr2:uid="{00000000-000D-0000-FFFF-FFFF00000000}"/>
  </bookViews>
  <sheets>
    <sheet name="Site Notes" sheetId="8" r:id="rId1"/>
    <sheet name="Progress" sheetId="4" r:id="rId2"/>
    <sheet name="Renewal 2025" sheetId="3" r:id="rId3"/>
    <sheet name="VOA " sheetId="6" r:id="rId4"/>
    <sheet name="Measurements" sheetId="1" r:id="rId5"/>
    <sheet name="Lease summary" sheetId="2" r:id="rId6"/>
    <sheet name="Comp breakdown" sheetId="7" r:id="rId7"/>
    <sheet name="Conversion Info" sheetId="9" r:id="rId8"/>
  </sheets>
  <externalReferences>
    <externalReference r:id="rId9"/>
  </externalReferences>
  <calcPr calcId="191028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0" i="3" l="1"/>
  <c r="E36" i="3"/>
  <c r="E33" i="3"/>
  <c r="E30" i="3"/>
  <c r="E19" i="3"/>
  <c r="D14" i="3"/>
  <c r="E15" i="3" s="1"/>
  <c r="D11" i="3"/>
  <c r="E12" i="3" s="1"/>
  <c r="E9" i="3"/>
  <c r="F20" i="3" l="1"/>
  <c r="F37" i="3"/>
  <c r="F41" i="3"/>
  <c r="F16" i="3"/>
  <c r="F22" i="3" s="1"/>
  <c r="C1" i="7"/>
  <c r="B3" i="2"/>
  <c r="C1" i="1"/>
  <c r="D2" i="6"/>
  <c r="D2" i="3"/>
  <c r="C2" i="4"/>
  <c r="S11" i="7"/>
  <c r="O11" i="7"/>
  <c r="F78" i="3"/>
  <c r="E72" i="3"/>
  <c r="F74" i="3" s="1"/>
  <c r="F70" i="3"/>
  <c r="F64" i="3"/>
  <c r="F66" i="3" s="1"/>
  <c r="D3" i="9"/>
  <c r="D14" i="9" s="1"/>
  <c r="E19" i="6"/>
  <c r="E18" i="6"/>
  <c r="F28" i="6"/>
  <c r="F6" i="6"/>
  <c r="G6" i="6" s="1"/>
  <c r="F7" i="6"/>
  <c r="G7" i="6" s="1"/>
  <c r="F8" i="6"/>
  <c r="G8" i="6" s="1"/>
  <c r="F5" i="6"/>
  <c r="G5" i="6" s="1"/>
  <c r="E5" i="1"/>
  <c r="F5" i="1" s="1"/>
  <c r="E6" i="1"/>
  <c r="F6" i="1" s="1"/>
  <c r="I6" i="1" s="1"/>
  <c r="E7" i="1"/>
  <c r="F7" i="1" s="1"/>
  <c r="I7" i="1" s="1"/>
  <c r="E9" i="1"/>
  <c r="F9" i="1" s="1"/>
  <c r="E10" i="1"/>
  <c r="J10" i="1" s="1"/>
  <c r="E11" i="1"/>
  <c r="F11" i="1" s="1"/>
  <c r="E12" i="1"/>
  <c r="J12" i="1" s="1"/>
  <c r="E13" i="1"/>
  <c r="J13" i="1" s="1"/>
  <c r="E14" i="1"/>
  <c r="J14" i="1" s="1"/>
  <c r="E15" i="1"/>
  <c r="E8" i="1"/>
  <c r="F43" i="3" l="1"/>
  <c r="F80" i="3"/>
  <c r="F82" i="3" s="1"/>
  <c r="F84" i="3" s="1"/>
  <c r="D7" i="9"/>
  <c r="D8" i="9"/>
  <c r="D9" i="9"/>
  <c r="D10" i="9"/>
  <c r="D11" i="9"/>
  <c r="D4" i="9"/>
  <c r="D12" i="9"/>
  <c r="D5" i="9"/>
  <c r="D13" i="9"/>
  <c r="D6" i="9"/>
  <c r="I5" i="1"/>
  <c r="I8" i="1" s="1"/>
  <c r="F14" i="1"/>
  <c r="F10" i="1"/>
  <c r="F16" i="1" s="1"/>
  <c r="D20" i="1" s="1"/>
  <c r="E22" i="1" s="1"/>
  <c r="J9" i="1"/>
  <c r="F13" i="1"/>
  <c r="F12" i="1"/>
  <c r="J11" i="1"/>
  <c r="G9" i="6"/>
  <c r="E12" i="6"/>
  <c r="F14" i="6" s="1"/>
  <c r="F16" i="6" s="1"/>
  <c r="E22" i="6"/>
  <c r="F24" i="6" s="1"/>
  <c r="F20" i="6"/>
  <c r="J15" i="1" l="1"/>
  <c r="F30" i="6"/>
  <c r="F32" i="6" s="1"/>
</calcChain>
</file>

<file path=xl/sharedStrings.xml><?xml version="1.0" encoding="utf-8"?>
<sst xmlns="http://schemas.openxmlformats.org/spreadsheetml/2006/main" count="151" uniqueCount="123">
  <si>
    <t>Front RH room</t>
  </si>
  <si>
    <t>width</t>
  </si>
  <si>
    <t>depth</t>
  </si>
  <si>
    <t>Main office</t>
  </si>
  <si>
    <t>Display</t>
  </si>
  <si>
    <t>Door</t>
  </si>
  <si>
    <t>Rear shop &amp; room</t>
  </si>
  <si>
    <t>LH chapel</t>
  </si>
  <si>
    <t>Rh chapel</t>
  </si>
  <si>
    <t>Mortuary</t>
  </si>
  <si>
    <t>Basement</t>
  </si>
  <si>
    <t>Deliver area</t>
  </si>
  <si>
    <t>5 car spaces at rear</t>
  </si>
  <si>
    <t>Total</t>
  </si>
  <si>
    <t>ITZA</t>
  </si>
  <si>
    <t>ERV</t>
  </si>
  <si>
    <t>SUMMARY OF LEASE</t>
  </si>
  <si>
    <t>Contact &amp; Tel</t>
  </si>
  <si>
    <t>PROPERTY</t>
  </si>
  <si>
    <t>Sale/Let</t>
  </si>
  <si>
    <t>Date HOTs</t>
  </si>
  <si>
    <t>Notes</t>
  </si>
  <si>
    <t xml:space="preserve">ERV </t>
  </si>
  <si>
    <t>Basement stores</t>
  </si>
  <si>
    <t>Total ERV</t>
  </si>
  <si>
    <t>Car spaces</t>
  </si>
  <si>
    <t>NOTE</t>
  </si>
  <si>
    <t>Les 2.5% as no break caluse in lease!?</t>
  </si>
  <si>
    <t>Total in 2017 was £20k AB agreed £21k</t>
  </si>
  <si>
    <t>ITZA (from prev negs)</t>
  </si>
  <si>
    <t>G F Ancillary</t>
  </si>
  <si>
    <t>Discount @ 10%</t>
  </si>
  <si>
    <t>Discounted Total</t>
  </si>
  <si>
    <t>LESS DISCOUNT TO REFLECT LACK OF BREAK CLAUSE 2.5%</t>
  </si>
  <si>
    <t>New Rent proposed</t>
  </si>
  <si>
    <t>AB to accept below as minimum</t>
  </si>
  <si>
    <t>Zone A</t>
  </si>
  <si>
    <t>Zone B</t>
  </si>
  <si>
    <t>Storage/Kitchens</t>
  </si>
  <si>
    <t>Metres SQ</t>
  </si>
  <si>
    <t>Sq Ft</t>
  </si>
  <si>
    <t>Conversion</t>
  </si>
  <si>
    <t>VOA values (2017)</t>
  </si>
  <si>
    <t>Rent</t>
  </si>
  <si>
    <t>Passing Rent is £ circa £ ZA</t>
  </si>
  <si>
    <t>Client Contact</t>
  </si>
  <si>
    <t>Tel:</t>
  </si>
  <si>
    <t>email</t>
  </si>
  <si>
    <t>Inches to Decimal</t>
  </si>
  <si>
    <t>PROJECT DETAILS</t>
  </si>
  <si>
    <t>Date</t>
  </si>
  <si>
    <t>COMMENTS/ACTION</t>
  </si>
  <si>
    <t>Land Reg</t>
  </si>
  <si>
    <t>Name/address</t>
  </si>
  <si>
    <t>FH Title</t>
  </si>
  <si>
    <t>Lease Term</t>
  </si>
  <si>
    <t>Area per VOA Sq Metres</t>
  </si>
  <si>
    <t xml:space="preserve">Total area </t>
  </si>
  <si>
    <t>Initial Rent</t>
  </si>
  <si>
    <t>Mezz</t>
  </si>
  <si>
    <t>Total Area (sq ft) (371 + 1/3rd of Mezz</t>
  </si>
  <si>
    <t>Total GF Area</t>
  </si>
  <si>
    <t xml:space="preserve">DATE:       </t>
  </si>
  <si>
    <t>ADDRESS:</t>
  </si>
  <si>
    <r>
      <t>Details Taken From</t>
    </r>
    <r>
      <rPr>
        <sz val="10"/>
        <color theme="1"/>
        <rFont val="Bookman Old Style"/>
        <family val="1"/>
      </rPr>
      <t>:</t>
    </r>
  </si>
  <si>
    <t xml:space="preserve">Original Lease  </t>
  </si>
  <si>
    <t>Copy Lease</t>
  </si>
  <si>
    <t>Counterpart</t>
  </si>
  <si>
    <t>Draft</t>
  </si>
  <si>
    <t>Agreement</t>
  </si>
  <si>
    <t>Landlord</t>
  </si>
  <si>
    <t>Tenant</t>
  </si>
  <si>
    <t>Term</t>
  </si>
  <si>
    <t>Commencement</t>
  </si>
  <si>
    <t>Break Clause</t>
  </si>
  <si>
    <t>Demand Dates</t>
  </si>
  <si>
    <t>Monthly</t>
  </si>
  <si>
    <t>Quarterdays</t>
  </si>
  <si>
    <t>Rent Reviews</t>
  </si>
  <si>
    <t>4 YEARLY _ TIME OF ESENCE ON NOTICES</t>
  </si>
  <si>
    <t>Frequency</t>
  </si>
  <si>
    <t>Upward only</t>
  </si>
  <si>
    <t>YES</t>
  </si>
  <si>
    <t>NO</t>
  </si>
  <si>
    <t>Time of Essence</t>
  </si>
  <si>
    <t>Insurance</t>
  </si>
  <si>
    <t>FREEHOLDER</t>
  </si>
  <si>
    <t>TENANT</t>
  </si>
  <si>
    <t>FH &amp; RECOVERED</t>
  </si>
  <si>
    <t>Repairs</t>
  </si>
  <si>
    <t>TO PUT &amp; KEEP IN GOOD REPAIR</t>
  </si>
  <si>
    <t>General</t>
  </si>
  <si>
    <t>Structure</t>
  </si>
  <si>
    <t>Roof</t>
  </si>
  <si>
    <t>Windows</t>
  </si>
  <si>
    <t>Window Frames</t>
  </si>
  <si>
    <t>Ext Doors</t>
  </si>
  <si>
    <t>Door Frames</t>
  </si>
  <si>
    <t>Common Areas/Items</t>
  </si>
  <si>
    <t>Gardens</t>
  </si>
  <si>
    <t>Parling</t>
  </si>
  <si>
    <t>Hallways</t>
  </si>
  <si>
    <t>Management Fees</t>
  </si>
  <si>
    <t>Accountant Fees</t>
  </si>
  <si>
    <t>Reserve</t>
  </si>
  <si>
    <t>Service Charge %</t>
  </si>
  <si>
    <t>N/A</t>
  </si>
  <si>
    <t>Year End date</t>
  </si>
  <si>
    <t>OTHER INFORMATION</t>
  </si>
  <si>
    <t>Interest Rate above Base</t>
  </si>
  <si>
    <t>address</t>
  </si>
  <si>
    <t>Add info</t>
  </si>
  <si>
    <t>Hamlins Diplocks Way Hailsham E.Sx BN27 3JF</t>
  </si>
  <si>
    <t>G F Total</t>
  </si>
  <si>
    <t>FF OFFICE</t>
  </si>
  <si>
    <t>FFMEZZ</t>
  </si>
  <si>
    <t>Yard</t>
  </si>
  <si>
    <t>2021 Figures using SHW Measurements</t>
  </si>
  <si>
    <t>PASSING RENT AGREED FOR 2021</t>
  </si>
  <si>
    <t>MINIMUM</t>
  </si>
  <si>
    <t>CLIENT AGREED £35K MIN AB GOING TO ASK SURVEYOR FOR THEIR OFFER</t>
  </si>
  <si>
    <t>Proposal put to FH Surveyor in 2024</t>
  </si>
  <si>
    <t>Comparables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</si>
</sst>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44" formatCode="_-&quot;£&quot;* #,##0.00_-;\-&quot;£&quot;* #,##0.00_-;_-&quot;£&quot;* &quot;-&quot;??_-;_-@_-"/>
    <numFmt numFmtId="164" formatCode="&quot;£&quot;#,##0.00"/>
    <numFmt numFmtId="165" formatCode="&quot;£&quot;#,##0"/>
  </numFmts>
  <fonts count="24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u/>
      <sz val="14"/>
      <color theme="1"/>
      <name val="TimesNewRomanPS-BoldMT"/>
    </font>
    <font>
      <sz val="18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</font>
    <font>
      <b/>
      <sz val="19.5"/>
      <color theme="1"/>
      <name val="Aptos"/>
      <family val="2"/>
    </font>
    <font>
      <sz val="13.5"/>
      <color theme="1"/>
      <name val="Aptos"/>
      <family val="2"/>
    </font>
    <font>
      <sz val="12"/>
      <color theme="1"/>
      <name val="Aptos"/>
      <family val="2"/>
    </font>
    <font>
      <b/>
      <sz val="1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libri"/>
      <family val="2"/>
    </font>
    <font>
      <sz val="10"/>
      <name val="Arial"/>
      <family val="2"/>
    </font>
    <font>
      <b/>
      <sz val="10"/>
      <color theme="1"/>
      <name val="Bookman Old Style"/>
      <family val="1"/>
    </font>
    <font>
      <b/>
      <sz val="9"/>
      <color theme="1"/>
      <name val="Bookman Old Style"/>
      <family val="1"/>
    </font>
    <font>
      <sz val="10"/>
      <color theme="1"/>
      <name val="Bookman Old Style"/>
      <family val="1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4" fontId="22" fillId="0" borderId="0" applyFont="0" applyFill="0" applyBorder="0" applyAlignment="0" applyProtection="0"/>
  </cellStyleXfs>
  <cellXfs count="80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4" fillId="0" borderId="0" xfId="0" applyFont="1"/>
    <xf numFmtId="0" fontId="5" fillId="0" borderId="0" xfId="0" applyFont="1"/>
    <xf numFmtId="0" fontId="3" fillId="0" borderId="0" xfId="5"/>
    <xf numFmtId="14" fontId="0" fillId="0" borderId="0" xfId="0" applyNumberFormat="1"/>
    <xf numFmtId="0" fontId="0" fillId="0" borderId="0" xfId="0" applyAlignment="1">
      <alignment wrapText="1"/>
    </xf>
    <xf numFmtId="0" fontId="6" fillId="0" borderId="2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8" fillId="0" borderId="0" xfId="0" applyFont="1"/>
    <xf numFmtId="0" fontId="7" fillId="0" borderId="0" xfId="0" applyFont="1" applyAlignment="1">
      <alignment horizontal="center"/>
    </xf>
    <xf numFmtId="6" fontId="0" fillId="0" borderId="0" xfId="0" applyNumberFormat="1"/>
    <xf numFmtId="0" fontId="6" fillId="0" borderId="0" xfId="0" applyFont="1" applyAlignment="1">
      <alignment horizontal="center" wrapText="1"/>
    </xf>
    <xf numFmtId="165" fontId="0" fillId="0" borderId="3" xfId="0" applyNumberFormat="1" applyBorder="1"/>
    <xf numFmtId="0" fontId="0" fillId="2" borderId="0" xfId="0" applyFill="1"/>
    <xf numFmtId="14" fontId="0" fillId="0" borderId="1" xfId="0" applyNumberFormat="1" applyBorder="1" applyAlignment="1">
      <alignment wrapText="1"/>
    </xf>
    <xf numFmtId="0" fontId="0" fillId="0" borderId="1" xfId="0" applyBorder="1" applyAlignment="1">
      <alignment wrapText="1"/>
    </xf>
    <xf numFmtId="164" fontId="0" fillId="2" borderId="0" xfId="0" applyNumberFormat="1" applyFill="1"/>
    <xf numFmtId="164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/>
    <xf numFmtId="0" fontId="6" fillId="0" borderId="0" xfId="0" applyFont="1"/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164" fontId="18" fillId="0" borderId="0" xfId="0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horizontal="center" vertical="center" wrapText="1"/>
    </xf>
    <xf numFmtId="164" fontId="0" fillId="2" borderId="7" xfId="0" applyNumberFormat="1" applyFill="1" applyBorder="1" applyAlignment="1">
      <alignment vertical="center" wrapText="1"/>
    </xf>
    <xf numFmtId="0" fontId="1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4" fontId="0" fillId="0" borderId="10" xfId="0" applyNumberFormat="1" applyBorder="1" applyAlignment="1">
      <alignment vertical="center" wrapText="1"/>
    </xf>
    <xf numFmtId="0" fontId="18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justify" vertical="center"/>
    </xf>
    <xf numFmtId="0" fontId="21" fillId="0" borderId="0" xfId="0" applyFont="1" applyAlignment="1">
      <alignment horizontal="justify" vertical="center"/>
    </xf>
    <xf numFmtId="0" fontId="10" fillId="0" borderId="0" xfId="0" applyFont="1" applyAlignment="1">
      <alignment horizontal="center"/>
    </xf>
    <xf numFmtId="0" fontId="0" fillId="2" borderId="0" xfId="0" applyFill="1"/>
    <xf numFmtId="0" fontId="0" fillId="0" borderId="0" xfId="0"/>
    <xf numFmtId="0" fontId="18" fillId="0" borderId="0" xfId="0" applyFont="1" applyAlignment="1">
      <alignment horizontal="center" vertical="center"/>
    </xf>
    <xf numFmtId="0" fontId="18" fillId="3" borderId="4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0" xfId="0" applyFont="1" applyBorder="1"/>
    <xf numFmtId="0" fontId="0" fillId="0" borderId="0" xfId="0" applyFont="1" applyBorder="1"/>
    <xf numFmtId="164" fontId="0" fillId="0" borderId="0" xfId="6" applyNumberFormat="1" applyFont="1"/>
    <xf numFmtId="165" fontId="0" fillId="2" borderId="0" xfId="0" applyNumberFormat="1" applyFont="1" applyFill="1" applyBorder="1"/>
    <xf numFmtId="164" fontId="0" fillId="4" borderId="0" xfId="0" applyNumberFormat="1" applyFill="1"/>
    <xf numFmtId="0" fontId="6" fillId="0" borderId="0" xfId="0" applyFont="1" applyBorder="1" applyAlignment="1">
      <alignment horizontal="center" wrapText="1"/>
    </xf>
    <xf numFmtId="0" fontId="0" fillId="0" borderId="0" xfId="0" applyBorder="1"/>
    <xf numFmtId="0" fontId="23" fillId="0" borderId="0" xfId="0" applyFont="1"/>
  </cellXfs>
  <cellStyles count="7">
    <cellStyle name="Currency" xfId="6" builtinId="4"/>
    <cellStyle name="Followed Hyperlink" xfId="1" builtinId="9" hidden="1"/>
    <cellStyle name="Followed Hyperlink" xfId="3" builtinId="9" hidden="1"/>
    <cellStyle name="Hyperlink" xfId="2" builtinId="8" hidden="1"/>
    <cellStyle name="Hyperlink" xfId="4" builtinId="8" hidden="1"/>
    <cellStyle name="Hyperlink" xfId="5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reeprenton.sharepoint.com/Shared%20Documents/PROPERTY%20FILES/South%20Road%20Hailsham/46%20South%20Road/Renewal%20Lease%202024/46%20South%20Rd%20Hsm%20-%20Lease%20Renewal.xlsx" TargetMode="External"/><Relationship Id="rId1" Type="http://schemas.openxmlformats.org/officeDocument/2006/relationships/externalLinkPath" Target="/Shared%20Documents/PROPERTY%20FILES/South%20Road%20Hailsham/46%20South%20Road/Renewal%20Lease%202024/46%20South%20Rd%20Hsm%20-%20Lease%20Renew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ite Notes"/>
      <sheetName val="Questions"/>
      <sheetName val="Progress"/>
      <sheetName val="Review Val 24"/>
      <sheetName val="Sheet1"/>
      <sheetName val="VOA "/>
      <sheetName val="Measurements"/>
      <sheetName val="Lease summary"/>
      <sheetName val="Comp breakdown"/>
      <sheetName val="Conversion 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F47C3-F0C7-434B-B843-B1866F456BB6}">
  <dimension ref="B4:D43"/>
  <sheetViews>
    <sheetView workbookViewId="0">
      <selection activeCell="C15" sqref="C15"/>
    </sheetView>
  </sheetViews>
  <sheetFormatPr defaultRowHeight="15.75"/>
  <cols>
    <col min="13" max="13" width="13.125" customWidth="1"/>
  </cols>
  <sheetData>
    <row r="4" spans="2:4">
      <c r="B4" t="s">
        <v>45</v>
      </c>
      <c r="D4" s="23"/>
    </row>
    <row r="8" spans="2:4">
      <c r="B8" t="s">
        <v>46</v>
      </c>
      <c r="D8" s="23"/>
    </row>
    <row r="9" spans="2:4">
      <c r="B9" t="s">
        <v>47</v>
      </c>
      <c r="D9" s="6"/>
    </row>
    <row r="14" spans="2:4" ht="25.5">
      <c r="C14" s="24" t="s">
        <v>112</v>
      </c>
    </row>
    <row r="15" spans="2:4" ht="18">
      <c r="C15" s="25"/>
    </row>
    <row r="16" spans="2:4" ht="18">
      <c r="C16" s="25"/>
    </row>
    <row r="17" spans="3:3">
      <c r="C17" s="26"/>
    </row>
    <row r="18" spans="3:3">
      <c r="C18" s="26"/>
    </row>
    <row r="19" spans="3:3">
      <c r="C19" s="26"/>
    </row>
    <row r="20" spans="3:3" ht="18">
      <c r="C20" s="25"/>
    </row>
    <row r="21" spans="3:3">
      <c r="C21" s="26"/>
    </row>
    <row r="22" spans="3:3">
      <c r="C22" s="26"/>
    </row>
    <row r="23" spans="3:3" ht="18">
      <c r="C23" s="25"/>
    </row>
    <row r="24" spans="3:3">
      <c r="C24" s="26"/>
    </row>
    <row r="25" spans="3:3" ht="18">
      <c r="C25" s="25"/>
    </row>
    <row r="26" spans="3:3">
      <c r="C26" s="26"/>
    </row>
    <row r="27" spans="3:3">
      <c r="C27" s="26"/>
    </row>
    <row r="28" spans="3:3">
      <c r="C28" s="26"/>
    </row>
    <row r="29" spans="3:3">
      <c r="C29" s="26"/>
    </row>
    <row r="30" spans="3:3">
      <c r="C30" s="26"/>
    </row>
    <row r="31" spans="3:3">
      <c r="C31" s="26"/>
    </row>
    <row r="32" spans="3:3">
      <c r="C32" s="26"/>
    </row>
    <row r="33" spans="3:3" ht="18">
      <c r="C33" s="25"/>
    </row>
    <row r="34" spans="3:3">
      <c r="C34" s="26"/>
    </row>
    <row r="35" spans="3:3">
      <c r="C35" s="26"/>
    </row>
    <row r="36" spans="3:3">
      <c r="C36" s="26"/>
    </row>
    <row r="37" spans="3:3">
      <c r="C37" s="26"/>
    </row>
    <row r="38" spans="3:3">
      <c r="C38" s="26"/>
    </row>
    <row r="39" spans="3:3">
      <c r="C39" s="26"/>
    </row>
    <row r="40" spans="3:3" ht="18">
      <c r="C40" s="25"/>
    </row>
    <row r="41" spans="3:3" ht="18">
      <c r="C41" s="25"/>
    </row>
    <row r="42" spans="3:3">
      <c r="C42" s="26"/>
    </row>
    <row r="43" spans="3:3" ht="18">
      <c r="C43" s="2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B9911-FC2D-4404-BC44-5B452F1ADC83}">
  <dimension ref="A1:D178"/>
  <sheetViews>
    <sheetView workbookViewId="0">
      <selection activeCell="E8" sqref="E7:E8"/>
    </sheetView>
  </sheetViews>
  <sheetFormatPr defaultColWidth="8" defaultRowHeight="15.75"/>
  <cols>
    <col min="1" max="1" width="8" style="31"/>
    <col min="2" max="2" width="9.375" style="31" bestFit="1" customWidth="1"/>
    <col min="3" max="3" width="105.125" style="32" customWidth="1"/>
    <col min="4" max="16384" width="8" style="31"/>
  </cols>
  <sheetData>
    <row r="1" spans="1:4">
      <c r="A1" s="29"/>
      <c r="B1" s="29"/>
      <c r="C1" s="30"/>
      <c r="D1" s="29"/>
    </row>
    <row r="2" spans="1:4">
      <c r="A2" s="29"/>
      <c r="B2" s="29"/>
      <c r="C2" s="30" t="str">
        <f>'Site Notes'!C14</f>
        <v>Hamlins Diplocks Way Hailsham E.Sx BN27 3JF</v>
      </c>
      <c r="D2" s="29"/>
    </row>
    <row r="3" spans="1:4">
      <c r="A3" s="29"/>
      <c r="B3" s="29"/>
      <c r="C3" s="30"/>
      <c r="D3" s="29"/>
    </row>
    <row r="4" spans="1:4">
      <c r="A4" s="29"/>
      <c r="B4" s="29"/>
      <c r="C4" s="30" t="s">
        <v>49</v>
      </c>
      <c r="D4" s="29"/>
    </row>
    <row r="6" spans="1:4" s="33" customFormat="1" ht="15">
      <c r="B6" s="33" t="s">
        <v>50</v>
      </c>
      <c r="C6" s="34" t="s">
        <v>51</v>
      </c>
    </row>
    <row r="8" spans="1:4">
      <c r="B8" s="35"/>
    </row>
    <row r="9" spans="1:4" ht="18.75">
      <c r="B9" s="35"/>
      <c r="C9" s="36"/>
    </row>
    <row r="10" spans="1:4" ht="18.75">
      <c r="B10" s="35"/>
      <c r="C10" s="36"/>
    </row>
    <row r="11" spans="1:4">
      <c r="C11" s="31"/>
    </row>
    <row r="12" spans="1:4">
      <c r="C12" s="31"/>
    </row>
    <row r="13" spans="1:4">
      <c r="C13" s="31"/>
    </row>
    <row r="14" spans="1:4">
      <c r="C14" s="31"/>
    </row>
    <row r="15" spans="1:4">
      <c r="C15" s="31"/>
    </row>
    <row r="16" spans="1:4">
      <c r="C16" s="31"/>
    </row>
    <row r="17" s="31" customFormat="1"/>
    <row r="18" s="31" customFormat="1"/>
    <row r="19" s="31" customFormat="1"/>
    <row r="20" s="31" customFormat="1"/>
    <row r="21" s="31" customFormat="1"/>
    <row r="22" s="31" customFormat="1"/>
    <row r="23" s="31" customFormat="1"/>
    <row r="24" s="31" customFormat="1"/>
    <row r="25" s="31" customFormat="1"/>
    <row r="26" s="31" customFormat="1"/>
    <row r="27" s="31" customFormat="1"/>
    <row r="28" s="31" customFormat="1"/>
    <row r="29" s="31" customFormat="1"/>
    <row r="30" s="31" customFormat="1"/>
    <row r="31" s="31" customFormat="1"/>
    <row r="32" s="31" customFormat="1"/>
    <row r="33" s="31" customFormat="1"/>
    <row r="34" s="31" customFormat="1"/>
    <row r="35" s="31" customFormat="1"/>
    <row r="36" s="31" customFormat="1"/>
    <row r="37" s="31" customFormat="1"/>
    <row r="38" s="31" customFormat="1"/>
    <row r="39" s="31" customFormat="1"/>
    <row r="40" s="31" customFormat="1"/>
    <row r="41" s="31" customFormat="1"/>
    <row r="42" s="31" customFormat="1"/>
    <row r="43" s="31" customFormat="1"/>
    <row r="44" s="31" customFormat="1"/>
    <row r="45" s="31" customFormat="1"/>
    <row r="46" s="31" customFormat="1"/>
    <row r="47" s="31" customFormat="1"/>
    <row r="48" s="31" customFormat="1"/>
    <row r="49" s="31" customFormat="1"/>
    <row r="50" s="31" customFormat="1"/>
    <row r="51" s="31" customFormat="1"/>
    <row r="52" s="31" customFormat="1"/>
    <row r="53" s="31" customFormat="1"/>
    <row r="54" s="31" customFormat="1"/>
    <row r="55" s="31" customFormat="1"/>
    <row r="56" s="31" customFormat="1"/>
    <row r="57" s="31" customFormat="1"/>
    <row r="58" s="31" customFormat="1"/>
    <row r="59" s="31" customFormat="1"/>
    <row r="60" s="31" customFormat="1"/>
    <row r="61" s="31" customFormat="1"/>
    <row r="62" s="31" customFormat="1"/>
    <row r="63" s="31" customFormat="1"/>
    <row r="64" s="31" customFormat="1"/>
    <row r="65" s="31" customFormat="1"/>
    <row r="66" s="31" customFormat="1"/>
    <row r="67" s="31" customFormat="1"/>
    <row r="68" s="31" customFormat="1"/>
    <row r="69" s="31" customFormat="1"/>
    <row r="70" s="31" customFormat="1"/>
    <row r="71" s="31" customFormat="1"/>
    <row r="72" s="31" customFormat="1"/>
    <row r="73" s="31" customFormat="1"/>
    <row r="74" s="31" customFormat="1"/>
    <row r="75" s="31" customFormat="1"/>
    <row r="76" s="31" customFormat="1"/>
    <row r="77" s="31" customFormat="1"/>
    <row r="78" s="31" customFormat="1"/>
    <row r="79" s="31" customFormat="1"/>
    <row r="80" s="31" customFormat="1"/>
    <row r="81" s="31" customFormat="1"/>
    <row r="82" s="31" customFormat="1"/>
    <row r="83" s="31" customFormat="1"/>
    <row r="84" s="31" customFormat="1"/>
    <row r="85" s="31" customFormat="1"/>
    <row r="86" s="31" customFormat="1"/>
    <row r="87" s="31" customFormat="1"/>
    <row r="88" s="31" customFormat="1"/>
    <row r="89" s="31" customFormat="1"/>
    <row r="90" s="31" customFormat="1"/>
    <row r="91" s="31" customFormat="1"/>
    <row r="92" s="31" customFormat="1"/>
    <row r="93" s="31" customFormat="1"/>
    <row r="94" s="31" customFormat="1"/>
    <row r="95" s="31" customFormat="1"/>
    <row r="96" s="31" customFormat="1"/>
    <row r="97" s="31" customFormat="1"/>
    <row r="98" s="31" customFormat="1"/>
    <row r="99" s="31" customFormat="1"/>
    <row r="100" s="31" customFormat="1"/>
    <row r="101" s="31" customFormat="1"/>
    <row r="102" s="31" customFormat="1"/>
    <row r="103" s="31" customFormat="1"/>
    <row r="104" s="31" customFormat="1"/>
    <row r="105" s="31" customFormat="1"/>
    <row r="106" s="31" customFormat="1"/>
    <row r="107" s="31" customFormat="1"/>
    <row r="108" s="31" customFormat="1"/>
    <row r="109" s="31" customFormat="1"/>
    <row r="110" s="31" customFormat="1"/>
    <row r="111" s="31" customFormat="1"/>
    <row r="112" s="31" customFormat="1"/>
    <row r="113" s="31" customFormat="1"/>
    <row r="114" s="31" customFormat="1"/>
    <row r="115" s="31" customFormat="1"/>
    <row r="116" s="31" customFormat="1"/>
    <row r="117" s="31" customFormat="1"/>
    <row r="118" s="31" customFormat="1"/>
    <row r="119" s="31" customFormat="1"/>
    <row r="120" s="31" customFormat="1"/>
    <row r="121" s="31" customFormat="1"/>
    <row r="122" s="31" customFormat="1"/>
    <row r="123" s="31" customFormat="1"/>
    <row r="124" s="31" customFormat="1"/>
    <row r="125" s="31" customFormat="1"/>
    <row r="126" s="31" customFormat="1"/>
    <row r="127" s="31" customFormat="1"/>
    <row r="128" s="31" customFormat="1"/>
    <row r="129" s="31" customFormat="1"/>
    <row r="130" s="31" customFormat="1"/>
    <row r="131" s="31" customFormat="1"/>
    <row r="132" s="31" customFormat="1"/>
    <row r="133" s="31" customFormat="1"/>
    <row r="134" s="31" customFormat="1"/>
    <row r="135" s="31" customFormat="1"/>
    <row r="136" s="31" customFormat="1"/>
    <row r="137" s="31" customFormat="1"/>
    <row r="138" s="31" customFormat="1"/>
    <row r="139" s="31" customFormat="1"/>
    <row r="140" s="31" customFormat="1"/>
    <row r="141" s="31" customFormat="1"/>
    <row r="142" s="31" customFormat="1"/>
    <row r="143" s="31" customFormat="1"/>
    <row r="144" s="31" customFormat="1"/>
    <row r="145" s="31" customFormat="1"/>
    <row r="146" s="31" customFormat="1"/>
    <row r="147" s="31" customFormat="1"/>
    <row r="148" s="31" customFormat="1"/>
    <row r="149" s="31" customFormat="1"/>
    <row r="150" s="31" customFormat="1"/>
    <row r="151" s="31" customFormat="1"/>
    <row r="152" s="31" customFormat="1"/>
    <row r="153" s="31" customFormat="1"/>
    <row r="154" s="31" customFormat="1"/>
    <row r="155" s="31" customFormat="1"/>
    <row r="156" s="31" customFormat="1"/>
    <row r="157" s="31" customFormat="1"/>
    <row r="158" s="31" customFormat="1"/>
    <row r="159" s="31" customFormat="1"/>
    <row r="160" s="31" customFormat="1"/>
    <row r="161" s="31" customFormat="1"/>
    <row r="162" s="31" customFormat="1"/>
    <row r="163" s="31" customFormat="1"/>
    <row r="164" s="31" customFormat="1"/>
    <row r="165" s="31" customFormat="1"/>
    <row r="166" s="31" customFormat="1"/>
    <row r="167" s="31" customFormat="1"/>
    <row r="168" s="31" customFormat="1"/>
    <row r="169" s="31" customFormat="1"/>
    <row r="170" s="31" customFormat="1"/>
    <row r="171" s="31" customFormat="1"/>
    <row r="172" s="31" customFormat="1"/>
    <row r="173" s="31" customFormat="1"/>
    <row r="174" s="31" customFormat="1"/>
    <row r="175" s="31" customFormat="1"/>
    <row r="176" s="31" customFormat="1"/>
    <row r="177" s="31" customFormat="1"/>
    <row r="178" s="31" customFormat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36502-411E-4D70-A059-A32F8A174F5A}">
  <dimension ref="A1:I84"/>
  <sheetViews>
    <sheetView tabSelected="1" topLeftCell="A36" workbookViewId="0">
      <selection activeCell="A49" sqref="A49"/>
    </sheetView>
  </sheetViews>
  <sheetFormatPr defaultRowHeight="15.75"/>
  <cols>
    <col min="1" max="1" width="10.375" bestFit="1" customWidth="1"/>
    <col min="4" max="4" width="24.5" customWidth="1"/>
    <col min="5" max="5" width="9.875" bestFit="1" customWidth="1"/>
    <col min="6" max="6" width="10" bestFit="1" customWidth="1"/>
    <col min="7" max="7" width="29.25" customWidth="1"/>
    <col min="8" max="8" width="61.25" customWidth="1"/>
    <col min="9" max="9" width="9" style="21"/>
  </cols>
  <sheetData>
    <row r="1" spans="1:9">
      <c r="I1"/>
    </row>
    <row r="2" spans="1:9" ht="23.25">
      <c r="D2" s="27" t="str">
        <f>'Site Notes'!C14</f>
        <v>Hamlins Diplocks Way Hailsham E.Sx BN27 3JF</v>
      </c>
      <c r="I2"/>
    </row>
    <row r="3" spans="1:9">
      <c r="I3"/>
    </row>
    <row r="4" spans="1:9" s="73" customFormat="1">
      <c r="A4" s="72"/>
    </row>
    <row r="5" spans="1:9" s="73" customFormat="1">
      <c r="A5" s="73" t="s">
        <v>117</v>
      </c>
    </row>
    <row r="6" spans="1:9" s="73" customFormat="1"/>
    <row r="7" spans="1:9" s="73" customFormat="1">
      <c r="B7" t="s">
        <v>113</v>
      </c>
      <c r="C7"/>
      <c r="D7">
        <v>2781</v>
      </c>
      <c r="E7"/>
      <c r="F7"/>
    </row>
    <row r="8" spans="1:9" s="73" customFormat="1">
      <c r="B8"/>
      <c r="C8"/>
      <c r="D8" s="2">
        <v>7</v>
      </c>
      <c r="E8"/>
      <c r="F8"/>
    </row>
    <row r="9" spans="1:9" s="73" customFormat="1">
      <c r="B9"/>
      <c r="C9"/>
      <c r="D9"/>
      <c r="E9" s="3">
        <f>SUM(D7*D8)</f>
        <v>19467</v>
      </c>
      <c r="F9" s="3"/>
    </row>
    <row r="10" spans="1:9" s="73" customFormat="1">
      <c r="B10" t="s">
        <v>114</v>
      </c>
      <c r="C10"/>
      <c r="D10">
        <v>926</v>
      </c>
      <c r="E10" s="3"/>
      <c r="F10" s="3"/>
    </row>
    <row r="11" spans="1:9" s="73" customFormat="1">
      <c r="B11"/>
      <c r="C11"/>
      <c r="D11" s="2">
        <f>SUM(D8/2)</f>
        <v>3.5</v>
      </c>
      <c r="E11" s="3"/>
      <c r="F11" s="3"/>
    </row>
    <row r="12" spans="1:9" s="73" customFormat="1">
      <c r="B12"/>
      <c r="C12"/>
      <c r="D12"/>
      <c r="E12" s="3">
        <f>SUM(D10*D11)</f>
        <v>3241</v>
      </c>
      <c r="F12" s="3"/>
    </row>
    <row r="13" spans="1:9" s="73" customFormat="1">
      <c r="B13" t="s">
        <v>115</v>
      </c>
      <c r="C13"/>
      <c r="D13">
        <v>444</v>
      </c>
      <c r="E13" s="3"/>
      <c r="F13" s="3"/>
    </row>
    <row r="14" spans="1:9" s="73" customFormat="1">
      <c r="B14"/>
      <c r="C14"/>
      <c r="D14" s="2">
        <f>SUM(D8/4)</f>
        <v>1.75</v>
      </c>
      <c r="E14" s="3"/>
      <c r="F14" s="3"/>
    </row>
    <row r="15" spans="1:9" s="73" customFormat="1">
      <c r="B15"/>
      <c r="C15"/>
      <c r="D15"/>
      <c r="E15" s="3">
        <f>SUM(D13*D14)</f>
        <v>777</v>
      </c>
      <c r="F15" s="3"/>
    </row>
    <row r="16" spans="1:9" s="73" customFormat="1">
      <c r="B16"/>
      <c r="C16"/>
      <c r="D16"/>
      <c r="E16" s="3"/>
      <c r="F16" s="3">
        <f>SUM(E9:E15)</f>
        <v>23485</v>
      </c>
    </row>
    <row r="17" spans="1:7" s="73" customFormat="1">
      <c r="B17" t="s">
        <v>116</v>
      </c>
      <c r="C17"/>
      <c r="D17">
        <v>2000</v>
      </c>
      <c r="E17" s="3"/>
      <c r="F17" s="3"/>
    </row>
    <row r="18" spans="1:7" s="73" customFormat="1">
      <c r="B18"/>
      <c r="C18"/>
      <c r="D18" s="74">
        <v>1.5</v>
      </c>
      <c r="E18" s="3"/>
      <c r="F18" s="3"/>
    </row>
    <row r="19" spans="1:7" s="73" customFormat="1">
      <c r="B19"/>
      <c r="C19"/>
      <c r="D19"/>
      <c r="E19" s="3">
        <f>SUM(D17*D18)</f>
        <v>3000</v>
      </c>
      <c r="F19" s="3"/>
    </row>
    <row r="20" spans="1:7" s="73" customFormat="1">
      <c r="B20"/>
      <c r="C20"/>
      <c r="D20"/>
      <c r="E20" s="3"/>
      <c r="F20" s="3">
        <f>SUM(E13:E19)</f>
        <v>3777</v>
      </c>
    </row>
    <row r="21" spans="1:7" s="73" customFormat="1">
      <c r="B21"/>
      <c r="C21"/>
      <c r="D21"/>
      <c r="E21" s="3"/>
      <c r="F21" s="3"/>
    </row>
    <row r="22" spans="1:7" s="73" customFormat="1">
      <c r="B22"/>
      <c r="C22"/>
      <c r="D22"/>
      <c r="E22" s="3"/>
      <c r="F22" s="3">
        <f>SUM(F16:F20)</f>
        <v>27262</v>
      </c>
    </row>
    <row r="23" spans="1:7" s="73" customFormat="1"/>
    <row r="24" spans="1:7" s="73" customFormat="1">
      <c r="A24" s="73" t="s">
        <v>118</v>
      </c>
      <c r="F24" s="75">
        <v>27000</v>
      </c>
    </row>
    <row r="25" spans="1:7" s="73" customFormat="1"/>
    <row r="26" spans="1:7" s="73" customFormat="1">
      <c r="A26" s="73" t="s">
        <v>121</v>
      </c>
    </row>
    <row r="27" spans="1:7" s="73" customFormat="1"/>
    <row r="28" spans="1:7" s="73" customFormat="1">
      <c r="A28"/>
      <c r="B28" t="s">
        <v>113</v>
      </c>
      <c r="C28"/>
      <c r="D28">
        <v>2781</v>
      </c>
      <c r="E28"/>
      <c r="F28"/>
      <c r="G28"/>
    </row>
    <row r="29" spans="1:7" s="73" customFormat="1">
      <c r="A29"/>
      <c r="B29"/>
      <c r="C29"/>
      <c r="D29" s="2">
        <v>8.5</v>
      </c>
      <c r="E29"/>
      <c r="F29"/>
      <c r="G29"/>
    </row>
    <row r="30" spans="1:7" s="73" customFormat="1">
      <c r="A30"/>
      <c r="B30"/>
      <c r="C30"/>
      <c r="D30"/>
      <c r="E30" s="2">
        <f>SUM(D28*D29)</f>
        <v>23638.5</v>
      </c>
      <c r="F30" s="2"/>
      <c r="G30"/>
    </row>
    <row r="31" spans="1:7" s="73" customFormat="1">
      <c r="A31"/>
      <c r="B31" t="s">
        <v>114</v>
      </c>
      <c r="C31"/>
      <c r="D31">
        <v>926</v>
      </c>
      <c r="E31" s="2"/>
      <c r="F31" s="2"/>
      <c r="G31"/>
    </row>
    <row r="32" spans="1:7" s="73" customFormat="1">
      <c r="A32"/>
      <c r="B32"/>
      <c r="C32"/>
      <c r="D32" s="2">
        <v>6</v>
      </c>
      <c r="E32" s="2"/>
      <c r="F32" s="2"/>
      <c r="G32"/>
    </row>
    <row r="33" spans="1:9" s="73" customFormat="1">
      <c r="A33"/>
      <c r="B33"/>
      <c r="C33"/>
      <c r="D33"/>
      <c r="E33" s="2">
        <f>SUM(D31*D32)</f>
        <v>5556</v>
      </c>
      <c r="F33" s="2"/>
      <c r="G33"/>
    </row>
    <row r="34" spans="1:9" s="73" customFormat="1">
      <c r="A34"/>
      <c r="B34" t="s">
        <v>115</v>
      </c>
      <c r="C34"/>
      <c r="D34">
        <v>444</v>
      </c>
      <c r="E34" s="2"/>
      <c r="F34" s="2"/>
      <c r="G34"/>
    </row>
    <row r="35" spans="1:9" s="73" customFormat="1">
      <c r="A35"/>
      <c r="B35"/>
      <c r="C35"/>
      <c r="D35" s="2">
        <v>4.25</v>
      </c>
      <c r="E35" s="2"/>
      <c r="F35" s="2"/>
      <c r="G35"/>
    </row>
    <row r="36" spans="1:9" s="73" customFormat="1">
      <c r="A36"/>
      <c r="B36"/>
      <c r="C36"/>
      <c r="D36"/>
      <c r="E36" s="2">
        <f>SUM(D34*D35)</f>
        <v>1887</v>
      </c>
      <c r="F36" s="2"/>
      <c r="G36"/>
    </row>
    <row r="37" spans="1:9" s="73" customFormat="1">
      <c r="A37"/>
      <c r="B37"/>
      <c r="C37"/>
      <c r="D37"/>
      <c r="E37" s="2"/>
      <c r="F37" s="2">
        <f>SUM(E30:E36)</f>
        <v>31081.5</v>
      </c>
      <c r="G37"/>
    </row>
    <row r="38" spans="1:9" s="73" customFormat="1">
      <c r="A38"/>
      <c r="B38" t="s">
        <v>116</v>
      </c>
      <c r="C38"/>
      <c r="D38">
        <v>2000</v>
      </c>
      <c r="E38" s="2"/>
      <c r="F38" s="2"/>
      <c r="G38"/>
    </row>
    <row r="39" spans="1:9" s="73" customFormat="1">
      <c r="A39"/>
      <c r="B39"/>
      <c r="C39"/>
      <c r="D39" s="2">
        <v>1.5</v>
      </c>
      <c r="E39" s="2"/>
      <c r="F39" s="2"/>
      <c r="G39"/>
    </row>
    <row r="40" spans="1:9" s="73" customFormat="1">
      <c r="A40"/>
      <c r="B40"/>
      <c r="C40"/>
      <c r="D40"/>
      <c r="E40" s="2">
        <f>SUM(D38*D39)</f>
        <v>3000</v>
      </c>
      <c r="F40" s="2"/>
      <c r="G40"/>
    </row>
    <row r="41" spans="1:9" s="73" customFormat="1">
      <c r="A41"/>
      <c r="B41"/>
      <c r="C41"/>
      <c r="D41"/>
      <c r="E41" s="2"/>
      <c r="F41" s="2">
        <f>SUM(E34:E40)</f>
        <v>4887</v>
      </c>
      <c r="G41"/>
    </row>
    <row r="42" spans="1:9" s="73" customFormat="1">
      <c r="A42"/>
      <c r="B42"/>
      <c r="C42"/>
      <c r="D42"/>
      <c r="E42" s="2"/>
      <c r="F42" s="2"/>
      <c r="G42"/>
    </row>
    <row r="43" spans="1:9" s="73" customFormat="1">
      <c r="A43"/>
      <c r="B43"/>
      <c r="C43" t="s">
        <v>119</v>
      </c>
      <c r="D43"/>
      <c r="E43" s="2"/>
      <c r="F43" s="76">
        <f>SUM(F37:F41)</f>
        <v>35968.5</v>
      </c>
      <c r="G43"/>
    </row>
    <row r="44" spans="1:9">
      <c r="H44" s="78"/>
    </row>
    <row r="45" spans="1:9" s="10" customFormat="1">
      <c r="A45" t="s">
        <v>120</v>
      </c>
      <c r="B45"/>
      <c r="C45"/>
      <c r="D45"/>
      <c r="E45"/>
      <c r="F45"/>
      <c r="G45"/>
      <c r="H45" s="77"/>
      <c r="I45" s="20"/>
    </row>
    <row r="46" spans="1:9" s="10" customFormat="1">
      <c r="A46"/>
      <c r="B46"/>
      <c r="C46"/>
      <c r="D46"/>
      <c r="E46"/>
      <c r="F46"/>
      <c r="G46"/>
      <c r="H46" s="77"/>
      <c r="I46" s="20"/>
    </row>
    <row r="47" spans="1:9" s="10" customFormat="1">
      <c r="A47"/>
      <c r="B47"/>
      <c r="C47"/>
      <c r="D47"/>
      <c r="E47"/>
      <c r="F47"/>
      <c r="G47"/>
      <c r="H47" s="77"/>
      <c r="I47" s="20"/>
    </row>
    <row r="48" spans="1:9" s="10" customFormat="1">
      <c r="A48"/>
      <c r="B48"/>
      <c r="C48"/>
      <c r="D48"/>
      <c r="E48"/>
      <c r="F48"/>
      <c r="G48"/>
      <c r="H48" s="77"/>
      <c r="I48" s="20"/>
    </row>
    <row r="49" spans="1:9" s="10" customFormat="1">
      <c r="A49" s="79" t="s">
        <v>122</v>
      </c>
      <c r="B49"/>
      <c r="C49"/>
      <c r="D49"/>
      <c r="E49"/>
      <c r="F49"/>
      <c r="G49"/>
      <c r="H49" s="77"/>
      <c r="I49" s="20"/>
    </row>
    <row r="50" spans="1:9" s="10" customFormat="1">
      <c r="A50"/>
      <c r="B50"/>
      <c r="C50"/>
      <c r="D50"/>
      <c r="E50"/>
      <c r="F50"/>
      <c r="G50"/>
      <c r="H50" s="14" t="s">
        <v>21</v>
      </c>
      <c r="I50" s="20"/>
    </row>
    <row r="52" spans="1:9" ht="18.75">
      <c r="C52" s="12"/>
      <c r="D52" s="12"/>
      <c r="E52" s="12"/>
      <c r="F52" s="12"/>
      <c r="G52" s="14"/>
      <c r="H52" s="14"/>
    </row>
    <row r="53" spans="1:9" s="8" customFormat="1" ht="48" customHeight="1" thickBot="1">
      <c r="A53"/>
      <c r="C53" s="9" t="s">
        <v>17</v>
      </c>
      <c r="D53" s="9" t="s">
        <v>18</v>
      </c>
      <c r="E53" s="9" t="s">
        <v>19</v>
      </c>
      <c r="F53" s="9" t="s">
        <v>20</v>
      </c>
      <c r="G53"/>
      <c r="H53"/>
      <c r="I53" s="20" t="s">
        <v>42</v>
      </c>
    </row>
    <row r="54" spans="1:9" s="8" customFormat="1" ht="48" customHeight="1">
      <c r="A54" s="17"/>
      <c r="B54" s="18"/>
      <c r="C54" s="18"/>
      <c r="D54" s="18"/>
      <c r="E54" s="18"/>
      <c r="F54" s="18"/>
      <c r="G54" s="18"/>
      <c r="H54" s="18"/>
      <c r="I54" s="20">
        <v>25</v>
      </c>
    </row>
    <row r="55" spans="1:9" s="8" customFormat="1">
      <c r="A55" s="17"/>
      <c r="B55" s="18"/>
      <c r="C55" s="18"/>
      <c r="D55" s="18"/>
      <c r="E55" s="18"/>
      <c r="F55" s="18"/>
      <c r="G55" s="18"/>
      <c r="H55" s="18"/>
      <c r="I55" s="20"/>
    </row>
    <row r="56" spans="1:9">
      <c r="A56" s="17"/>
      <c r="B56" s="18"/>
      <c r="C56" s="18"/>
      <c r="D56" s="18"/>
      <c r="E56" s="18"/>
      <c r="F56" s="18"/>
      <c r="G56" s="18"/>
      <c r="H56" s="18"/>
    </row>
    <row r="57" spans="1:9">
      <c r="A57" s="17"/>
      <c r="B57" s="18"/>
      <c r="C57" s="18"/>
      <c r="D57" s="18"/>
      <c r="E57" s="18"/>
      <c r="F57" s="18"/>
      <c r="G57" s="18"/>
      <c r="H57" s="18"/>
    </row>
    <row r="58" spans="1:9">
      <c r="A58" s="17"/>
      <c r="B58" s="18"/>
      <c r="C58" s="18"/>
      <c r="D58" s="18"/>
      <c r="E58" s="18"/>
      <c r="F58" s="18"/>
      <c r="G58" s="18"/>
      <c r="H58" s="18"/>
    </row>
    <row r="60" spans="1:9">
      <c r="A60" s="16" t="s">
        <v>35</v>
      </c>
      <c r="B60" s="16"/>
      <c r="C60" s="16"/>
    </row>
    <row r="62" spans="1:9">
      <c r="C62" t="s">
        <v>29</v>
      </c>
      <c r="E62" s="1"/>
    </row>
    <row r="63" spans="1:9">
      <c r="C63" t="s">
        <v>22</v>
      </c>
      <c r="E63" s="2"/>
    </row>
    <row r="64" spans="1:9">
      <c r="F64" s="3">
        <f>SUM(E62*E63)</f>
        <v>0</v>
      </c>
    </row>
    <row r="65" spans="3:6">
      <c r="C65" t="s">
        <v>31</v>
      </c>
      <c r="F65" s="3">
        <v>2457.5</v>
      </c>
    </row>
    <row r="66" spans="3:6">
      <c r="C66" t="s">
        <v>32</v>
      </c>
      <c r="F66" s="15">
        <f>SUM(F64-F65)</f>
        <v>-2457.5</v>
      </c>
    </row>
    <row r="67" spans="3:6">
      <c r="F67" s="3"/>
    </row>
    <row r="68" spans="3:6">
      <c r="C68" t="s">
        <v>30</v>
      </c>
      <c r="E68" s="1"/>
      <c r="F68" s="3"/>
    </row>
    <row r="69" spans="3:6">
      <c r="C69" t="s">
        <v>22</v>
      </c>
      <c r="E69" s="2">
        <v>4.5</v>
      </c>
      <c r="F69" s="3"/>
    </row>
    <row r="70" spans="3:6">
      <c r="F70" s="3">
        <f>SUM(E68*E69)</f>
        <v>0</v>
      </c>
    </row>
    <row r="71" spans="3:6">
      <c r="F71" s="3"/>
    </row>
    <row r="72" spans="3:6">
      <c r="C72" t="s">
        <v>23</v>
      </c>
      <c r="E72" s="1">
        <f>SUM([1]Measurements!E52)</f>
        <v>0</v>
      </c>
      <c r="F72" s="3"/>
    </row>
    <row r="73" spans="3:6">
      <c r="C73" t="s">
        <v>22</v>
      </c>
      <c r="E73" s="2">
        <v>2.5</v>
      </c>
      <c r="F73" s="3"/>
    </row>
    <row r="74" spans="3:6">
      <c r="F74" s="3">
        <f>SUM(E72*E73)</f>
        <v>0</v>
      </c>
    </row>
    <row r="76" spans="3:6">
      <c r="C76" t="s">
        <v>25</v>
      </c>
      <c r="E76" s="1">
        <v>5</v>
      </c>
      <c r="F76" s="3"/>
    </row>
    <row r="77" spans="3:6">
      <c r="C77" t="s">
        <v>22</v>
      </c>
      <c r="E77" s="2">
        <v>250</v>
      </c>
      <c r="F77" s="3"/>
    </row>
    <row r="78" spans="3:6">
      <c r="F78" s="3">
        <f>SUM(E76*E77)</f>
        <v>1250</v>
      </c>
    </row>
    <row r="80" spans="3:6">
      <c r="C80" t="s">
        <v>24</v>
      </c>
      <c r="F80" s="3">
        <f>SUM(F66:F78)</f>
        <v>-1207.5</v>
      </c>
    </row>
    <row r="82" spans="1:6">
      <c r="A82" t="s">
        <v>33</v>
      </c>
      <c r="F82" s="2">
        <f>SUM(F80*0.025)</f>
        <v>-30.1875</v>
      </c>
    </row>
    <row r="84" spans="1:6">
      <c r="B84" t="s">
        <v>34</v>
      </c>
      <c r="F84" s="19">
        <f>SUM(F80-F82)</f>
        <v>-1177.3125</v>
      </c>
    </row>
  </sheetData>
  <phoneticPr fontId="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F5805-4674-4446-8073-A43DF3A5FF43}">
  <dimension ref="A2:G34"/>
  <sheetViews>
    <sheetView workbookViewId="0">
      <selection activeCell="D3" sqref="D3"/>
    </sheetView>
  </sheetViews>
  <sheetFormatPr defaultRowHeight="15.75"/>
  <cols>
    <col min="3" max="3" width="14.75" bestFit="1" customWidth="1"/>
    <col min="6" max="6" width="11" customWidth="1"/>
  </cols>
  <sheetData>
    <row r="2" spans="3:7">
      <c r="D2" t="str">
        <f>'Site Notes'!C14</f>
        <v>Hamlins Diplocks Way Hailsham E.Sx BN27 3JF</v>
      </c>
    </row>
    <row r="4" spans="3:7">
      <c r="D4" t="s">
        <v>39</v>
      </c>
      <c r="E4" t="s">
        <v>41</v>
      </c>
      <c r="F4" t="s">
        <v>40</v>
      </c>
      <c r="G4" t="s">
        <v>14</v>
      </c>
    </row>
    <row r="5" spans="3:7">
      <c r="C5" t="s">
        <v>36</v>
      </c>
      <c r="F5">
        <f>SUM(D5*E5)</f>
        <v>0</v>
      </c>
      <c r="G5">
        <f>SUM(F5)</f>
        <v>0</v>
      </c>
    </row>
    <row r="6" spans="3:7">
      <c r="C6" t="s">
        <v>37</v>
      </c>
      <c r="F6">
        <f t="shared" ref="F6:F8" si="0">SUM(D6*E6)</f>
        <v>0</v>
      </c>
      <c r="G6">
        <f>SUM(F6/2)</f>
        <v>0</v>
      </c>
    </row>
    <row r="7" spans="3:7">
      <c r="C7" t="s">
        <v>38</v>
      </c>
      <c r="F7">
        <f t="shared" si="0"/>
        <v>0</v>
      </c>
      <c r="G7">
        <f>SUM(F7/6)</f>
        <v>0</v>
      </c>
    </row>
    <row r="8" spans="3:7">
      <c r="C8" t="s">
        <v>10</v>
      </c>
      <c r="F8">
        <f t="shared" si="0"/>
        <v>0</v>
      </c>
      <c r="G8">
        <f>SUM(F8/10)</f>
        <v>0</v>
      </c>
    </row>
    <row r="9" spans="3:7">
      <c r="G9">
        <f>SUM(G5:G8)</f>
        <v>0</v>
      </c>
    </row>
    <row r="12" spans="3:7">
      <c r="C12" t="s">
        <v>29</v>
      </c>
      <c r="E12" s="1">
        <f>SUM(G5:G6)</f>
        <v>0</v>
      </c>
    </row>
    <row r="13" spans="3:7">
      <c r="C13" t="s">
        <v>22</v>
      </c>
      <c r="E13" s="2">
        <v>1</v>
      </c>
    </row>
    <row r="14" spans="3:7">
      <c r="F14" s="3">
        <f>SUM(E12*E13)</f>
        <v>0</v>
      </c>
    </row>
    <row r="15" spans="3:7">
      <c r="C15" t="s">
        <v>31</v>
      </c>
      <c r="F15" s="3"/>
    </row>
    <row r="16" spans="3:7">
      <c r="C16" t="s">
        <v>32</v>
      </c>
      <c r="F16" s="15">
        <f>SUM(F14-F15)</f>
        <v>0</v>
      </c>
    </row>
    <row r="17" spans="1:6">
      <c r="F17" s="3"/>
    </row>
    <row r="18" spans="1:6">
      <c r="C18" t="s">
        <v>30</v>
      </c>
      <c r="E18" s="1">
        <f>SUM(F7)</f>
        <v>0</v>
      </c>
      <c r="F18" s="3"/>
    </row>
    <row r="19" spans="1:6">
      <c r="C19" t="s">
        <v>22</v>
      </c>
      <c r="E19" s="2">
        <f>SUM(E13/6)</f>
        <v>0.16666666666666666</v>
      </c>
      <c r="F19" s="3"/>
    </row>
    <row r="20" spans="1:6">
      <c r="F20" s="3">
        <f>SUM(E18*E19)</f>
        <v>0</v>
      </c>
    </row>
    <row r="21" spans="1:6">
      <c r="F21" s="3"/>
    </row>
    <row r="22" spans="1:6">
      <c r="C22" t="s">
        <v>23</v>
      </c>
      <c r="E22" s="1">
        <f>SUM(F8)</f>
        <v>0</v>
      </c>
      <c r="F22" s="3"/>
    </row>
    <row r="23" spans="1:6">
      <c r="C23" t="s">
        <v>22</v>
      </c>
      <c r="E23" s="2">
        <v>2.5</v>
      </c>
      <c r="F23" s="3"/>
    </row>
    <row r="24" spans="1:6">
      <c r="F24" s="3">
        <f>SUM(E22*E23)</f>
        <v>0</v>
      </c>
    </row>
    <row r="26" spans="1:6">
      <c r="C26" t="s">
        <v>25</v>
      </c>
      <c r="E26" s="1">
        <v>5</v>
      </c>
      <c r="F26" s="3"/>
    </row>
    <row r="27" spans="1:6">
      <c r="C27" t="s">
        <v>22</v>
      </c>
      <c r="E27" s="2">
        <v>300</v>
      </c>
      <c r="F27" s="3"/>
    </row>
    <row r="28" spans="1:6">
      <c r="F28" s="3">
        <f>SUM(E26*E27)</f>
        <v>1500</v>
      </c>
    </row>
    <row r="30" spans="1:6">
      <c r="C30" t="s">
        <v>24</v>
      </c>
      <c r="F30" s="3">
        <f>SUM(F16:F28)</f>
        <v>1500</v>
      </c>
    </row>
    <row r="32" spans="1:6">
      <c r="A32" t="s">
        <v>33</v>
      </c>
      <c r="F32" s="2">
        <f>SUM(F30*0.025)</f>
        <v>37.5</v>
      </c>
    </row>
    <row r="34" spans="6:6">
      <c r="F34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J43"/>
  <sheetViews>
    <sheetView workbookViewId="0">
      <selection activeCell="C2" sqref="C2"/>
    </sheetView>
  </sheetViews>
  <sheetFormatPr defaultColWidth="10.875" defaultRowHeight="15.75"/>
  <cols>
    <col min="1" max="1" width="22.375" customWidth="1"/>
  </cols>
  <sheetData>
    <row r="1" spans="1:10" s="22" customFormat="1">
      <c r="C1" s="62" t="str">
        <f>'Site Notes'!C14</f>
        <v>Hamlins Diplocks Way Hailsham E.Sx BN27 3JF</v>
      </c>
      <c r="D1" s="62"/>
      <c r="E1" s="62"/>
      <c r="F1" s="62"/>
    </row>
    <row r="4" spans="1:10">
      <c r="C4" t="s">
        <v>1</v>
      </c>
      <c r="D4" t="s">
        <v>2</v>
      </c>
      <c r="E4" t="s">
        <v>13</v>
      </c>
      <c r="F4" t="s">
        <v>14</v>
      </c>
    </row>
    <row r="5" spans="1:10">
      <c r="A5" t="s">
        <v>0</v>
      </c>
      <c r="E5">
        <f>SUM(C5*D5)</f>
        <v>0</v>
      </c>
      <c r="F5">
        <f>SUM(E5)</f>
        <v>0</v>
      </c>
      <c r="I5">
        <f>SUM(F5)</f>
        <v>0</v>
      </c>
    </row>
    <row r="6" spans="1:10">
      <c r="A6" t="s">
        <v>3</v>
      </c>
      <c r="E6">
        <f t="shared" ref="E6:E15" si="0">SUM(C6*D6)</f>
        <v>0</v>
      </c>
      <c r="F6">
        <f>SUM(E6)</f>
        <v>0</v>
      </c>
      <c r="I6">
        <f t="shared" ref="I6:I7" si="1">SUM(F6)</f>
        <v>0</v>
      </c>
    </row>
    <row r="7" spans="1:10">
      <c r="A7" t="s">
        <v>4</v>
      </c>
      <c r="E7">
        <f t="shared" si="0"/>
        <v>0</v>
      </c>
      <c r="F7">
        <f>SUM(E7)</f>
        <v>0</v>
      </c>
      <c r="I7">
        <f t="shared" si="1"/>
        <v>0</v>
      </c>
    </row>
    <row r="8" spans="1:10">
      <c r="A8" t="s">
        <v>5</v>
      </c>
      <c r="E8">
        <f t="shared" si="0"/>
        <v>0</v>
      </c>
      <c r="F8">
        <v>-24.8</v>
      </c>
      <c r="I8">
        <f>SUM(I5:I7)</f>
        <v>0</v>
      </c>
    </row>
    <row r="9" spans="1:10">
      <c r="A9" t="s">
        <v>6</v>
      </c>
      <c r="E9">
        <f t="shared" si="0"/>
        <v>0</v>
      </c>
      <c r="F9">
        <f>SUM(E9/2)</f>
        <v>0</v>
      </c>
      <c r="J9">
        <f>SUM(E9)</f>
        <v>0</v>
      </c>
    </row>
    <row r="10" spans="1:10">
      <c r="A10" t="s">
        <v>7</v>
      </c>
      <c r="E10">
        <f t="shared" si="0"/>
        <v>0</v>
      </c>
      <c r="F10">
        <f>SUM(E10/4)</f>
        <v>0</v>
      </c>
      <c r="J10">
        <f t="shared" ref="J10:J14" si="2">SUM(E10)</f>
        <v>0</v>
      </c>
    </row>
    <row r="11" spans="1:10">
      <c r="A11" t="s">
        <v>8</v>
      </c>
      <c r="E11">
        <f t="shared" si="0"/>
        <v>0</v>
      </c>
      <c r="F11">
        <f>SUM(E11/4)</f>
        <v>0</v>
      </c>
      <c r="J11">
        <f t="shared" si="2"/>
        <v>0</v>
      </c>
    </row>
    <row r="12" spans="1:10">
      <c r="A12" t="s">
        <v>9</v>
      </c>
      <c r="E12">
        <f t="shared" si="0"/>
        <v>0</v>
      </c>
      <c r="F12">
        <f>SUM(E12/4)</f>
        <v>0</v>
      </c>
      <c r="J12">
        <f t="shared" si="2"/>
        <v>0</v>
      </c>
    </row>
    <row r="13" spans="1:10">
      <c r="E13">
        <f t="shared" si="0"/>
        <v>0</v>
      </c>
      <c r="F13">
        <f>SUM(E13/4)</f>
        <v>0</v>
      </c>
      <c r="J13">
        <f t="shared" si="2"/>
        <v>0</v>
      </c>
    </row>
    <row r="14" spans="1:10">
      <c r="A14" t="s">
        <v>11</v>
      </c>
      <c r="E14">
        <f t="shared" si="0"/>
        <v>0</v>
      </c>
      <c r="F14">
        <f>SUM(E14/4)</f>
        <v>0</v>
      </c>
      <c r="J14">
        <f t="shared" si="2"/>
        <v>0</v>
      </c>
    </row>
    <row r="15" spans="1:10">
      <c r="A15" s="11" t="s">
        <v>10</v>
      </c>
      <c r="B15" s="11"/>
      <c r="C15" s="11"/>
      <c r="D15" s="11"/>
      <c r="E15" s="11">
        <f t="shared" si="0"/>
        <v>0</v>
      </c>
      <c r="J15">
        <f>SUM(J9:J14)</f>
        <v>0</v>
      </c>
    </row>
    <row r="16" spans="1:10">
      <c r="A16" s="11"/>
      <c r="B16" s="11"/>
      <c r="C16" s="11"/>
      <c r="D16" s="11"/>
      <c r="E16" s="11"/>
      <c r="F16">
        <f>SUM(F5:F15)</f>
        <v>-24.8</v>
      </c>
    </row>
    <row r="17" spans="1:5">
      <c r="A17" s="11" t="s">
        <v>12</v>
      </c>
      <c r="B17" s="11"/>
      <c r="C17" s="11"/>
      <c r="D17" s="11"/>
      <c r="E17" s="11"/>
    </row>
    <row r="20" spans="1:5">
      <c r="C20" t="s">
        <v>14</v>
      </c>
      <c r="D20" s="1">
        <f>SUM(F16)</f>
        <v>-24.8</v>
      </c>
    </row>
    <row r="21" spans="1:5">
      <c r="A21">
        <v>18</v>
      </c>
      <c r="C21" t="s">
        <v>15</v>
      </c>
      <c r="D21" s="2">
        <v>17</v>
      </c>
    </row>
    <row r="22" spans="1:5">
      <c r="E22" s="3">
        <f>SUM(D20*D21)</f>
        <v>-421.6</v>
      </c>
    </row>
    <row r="24" spans="1:5">
      <c r="A24" s="7">
        <v>44881</v>
      </c>
    </row>
    <row r="25" spans="1:5">
      <c r="A25" t="s">
        <v>44</v>
      </c>
    </row>
    <row r="28" spans="1:5">
      <c r="A28" t="s">
        <v>26</v>
      </c>
    </row>
    <row r="36" spans="1:4">
      <c r="D36" s="13"/>
    </row>
    <row r="38" spans="1:4">
      <c r="D38" s="13"/>
    </row>
    <row r="39" spans="1:4">
      <c r="D39" s="13"/>
    </row>
    <row r="42" spans="1:4">
      <c r="A42" t="s">
        <v>27</v>
      </c>
    </row>
    <row r="43" spans="1:4">
      <c r="A43" t="s">
        <v>28</v>
      </c>
    </row>
  </sheetData>
  <mergeCells count="1">
    <mergeCell ref="C1:F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2:H63"/>
  <sheetViews>
    <sheetView topLeftCell="A22" workbookViewId="0">
      <selection activeCell="B4" sqref="B4"/>
    </sheetView>
  </sheetViews>
  <sheetFormatPr defaultColWidth="10.875" defaultRowHeight="15.75"/>
  <cols>
    <col min="5" max="5" width="15.5" customWidth="1"/>
  </cols>
  <sheetData>
    <row r="2" spans="1:8" ht="18.75">
      <c r="B2" s="4" t="s">
        <v>16</v>
      </c>
    </row>
    <row r="3" spans="1:8" ht="23.25">
      <c r="B3" s="5" t="str">
        <f>'Site Notes'!C14</f>
        <v>Hamlins Diplocks Way Hailsham E.Sx BN27 3JF</v>
      </c>
    </row>
    <row r="4" spans="1:8">
      <c r="D4" s="59"/>
    </row>
    <row r="5" spans="1:8">
      <c r="A5" t="s">
        <v>62</v>
      </c>
      <c r="B5" s="7">
        <v>45465</v>
      </c>
      <c r="D5" s="59"/>
    </row>
    <row r="6" spans="1:8">
      <c r="D6" s="59"/>
    </row>
    <row r="7" spans="1:8">
      <c r="A7" t="s">
        <v>63</v>
      </c>
      <c r="D7" s="59"/>
    </row>
    <row r="10" spans="1:8" ht="39">
      <c r="B10" s="60" t="s">
        <v>64</v>
      </c>
      <c r="C10" s="61" t="s">
        <v>65</v>
      </c>
      <c r="D10" s="61" t="s">
        <v>66</v>
      </c>
      <c r="E10" s="61" t="s">
        <v>67</v>
      </c>
      <c r="F10" s="61" t="s">
        <v>68</v>
      </c>
      <c r="G10" s="61" t="s">
        <v>69</v>
      </c>
      <c r="H10" s="61"/>
    </row>
    <row r="14" spans="1:8">
      <c r="B14" s="28" t="s">
        <v>70</v>
      </c>
    </row>
    <row r="15" spans="1:8">
      <c r="B15" s="28"/>
    </row>
    <row r="16" spans="1:8">
      <c r="B16" s="28" t="s">
        <v>71</v>
      </c>
    </row>
    <row r="18" spans="2:7">
      <c r="B18" s="28" t="s">
        <v>72</v>
      </c>
    </row>
    <row r="19" spans="2:7">
      <c r="B19" s="28"/>
    </row>
    <row r="20" spans="2:7">
      <c r="B20" s="28" t="s">
        <v>73</v>
      </c>
      <c r="D20" s="7"/>
    </row>
    <row r="22" spans="2:7">
      <c r="B22" s="28" t="s">
        <v>74</v>
      </c>
    </row>
    <row r="23" spans="2:7">
      <c r="B23" s="28"/>
    </row>
    <row r="24" spans="2:7">
      <c r="B24" s="28" t="s">
        <v>43</v>
      </c>
      <c r="D24" s="13"/>
    </row>
    <row r="25" spans="2:7">
      <c r="B25" s="28"/>
    </row>
    <row r="26" spans="2:7">
      <c r="B26" s="28" t="s">
        <v>75</v>
      </c>
      <c r="E26" t="s">
        <v>76</v>
      </c>
      <c r="F26" s="16" t="s">
        <v>77</v>
      </c>
    </row>
    <row r="27" spans="2:7">
      <c r="B27" s="28"/>
    </row>
    <row r="28" spans="2:7">
      <c r="B28" s="28" t="s">
        <v>78</v>
      </c>
      <c r="E28" s="63" t="s">
        <v>79</v>
      </c>
      <c r="F28" s="63"/>
      <c r="G28" s="63"/>
    </row>
    <row r="29" spans="2:7">
      <c r="B29" s="28"/>
      <c r="E29" t="s">
        <v>80</v>
      </c>
    </row>
    <row r="30" spans="2:7">
      <c r="B30" s="28"/>
    </row>
    <row r="31" spans="2:7">
      <c r="B31" s="28"/>
      <c r="E31" t="s">
        <v>81</v>
      </c>
      <c r="F31" t="s">
        <v>82</v>
      </c>
      <c r="G31" t="s">
        <v>83</v>
      </c>
    </row>
    <row r="32" spans="2:7">
      <c r="B32" s="28"/>
    </row>
    <row r="33" spans="2:7">
      <c r="B33" s="28"/>
      <c r="E33" t="s">
        <v>84</v>
      </c>
      <c r="F33" t="s">
        <v>82</v>
      </c>
      <c r="G33" t="s">
        <v>83</v>
      </c>
    </row>
    <row r="34" spans="2:7">
      <c r="B34" s="28"/>
    </row>
    <row r="35" spans="2:7">
      <c r="B35" s="28"/>
    </row>
    <row r="36" spans="2:7">
      <c r="B36" s="28" t="s">
        <v>85</v>
      </c>
      <c r="E36" t="s">
        <v>86</v>
      </c>
      <c r="F36" t="s">
        <v>87</v>
      </c>
      <c r="G36" t="s">
        <v>88</v>
      </c>
    </row>
    <row r="37" spans="2:7">
      <c r="B37" s="28"/>
    </row>
    <row r="38" spans="2:7">
      <c r="B38" s="28" t="s">
        <v>89</v>
      </c>
      <c r="D38" s="63" t="s">
        <v>90</v>
      </c>
      <c r="E38" s="64"/>
    </row>
    <row r="40" spans="2:7">
      <c r="C40" s="28" t="s">
        <v>91</v>
      </c>
      <c r="E40" t="s">
        <v>86</v>
      </c>
      <c r="F40" t="s">
        <v>87</v>
      </c>
    </row>
    <row r="41" spans="2:7">
      <c r="D41" t="s">
        <v>92</v>
      </c>
      <c r="F41" s="16"/>
    </row>
    <row r="42" spans="2:7">
      <c r="D42" t="s">
        <v>93</v>
      </c>
      <c r="F42" s="16"/>
    </row>
    <row r="43" spans="2:7">
      <c r="D43" t="s">
        <v>94</v>
      </c>
      <c r="F43" s="16"/>
    </row>
    <row r="44" spans="2:7">
      <c r="D44" t="s">
        <v>95</v>
      </c>
      <c r="F44" s="16"/>
    </row>
    <row r="45" spans="2:7">
      <c r="D45" t="s">
        <v>96</v>
      </c>
      <c r="F45" s="16"/>
    </row>
    <row r="46" spans="2:7">
      <c r="D46" t="s">
        <v>97</v>
      </c>
      <c r="F46" s="16"/>
    </row>
    <row r="48" spans="2:7">
      <c r="C48" t="s">
        <v>98</v>
      </c>
      <c r="F48" s="16"/>
    </row>
    <row r="49" spans="2:6">
      <c r="D49" t="s">
        <v>99</v>
      </c>
      <c r="F49" s="16"/>
    </row>
    <row r="50" spans="2:6">
      <c r="D50" t="s">
        <v>100</v>
      </c>
      <c r="F50" s="16"/>
    </row>
    <row r="51" spans="2:6">
      <c r="D51" t="s">
        <v>101</v>
      </c>
      <c r="F51" s="16"/>
    </row>
    <row r="52" spans="2:6">
      <c r="D52" t="s">
        <v>102</v>
      </c>
      <c r="F52" s="16"/>
    </row>
    <row r="53" spans="2:6">
      <c r="D53" t="s">
        <v>103</v>
      </c>
      <c r="F53" s="16"/>
    </row>
    <row r="54" spans="2:6">
      <c r="D54" t="s">
        <v>104</v>
      </c>
      <c r="F54" s="16"/>
    </row>
    <row r="56" spans="2:6">
      <c r="B56" t="s">
        <v>105</v>
      </c>
      <c r="F56" t="s">
        <v>106</v>
      </c>
    </row>
    <row r="58" spans="2:6">
      <c r="B58" t="s">
        <v>107</v>
      </c>
    </row>
    <row r="61" spans="2:6">
      <c r="B61" t="s">
        <v>108</v>
      </c>
    </row>
    <row r="63" spans="2:6">
      <c r="C63" t="s">
        <v>109</v>
      </c>
    </row>
  </sheetData>
  <mergeCells count="2">
    <mergeCell ref="E28:G28"/>
    <mergeCell ref="D38:E3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5DAAB-3EF2-494B-B5EA-81F121ECB652}">
  <dimension ref="A1:S15"/>
  <sheetViews>
    <sheetView workbookViewId="0">
      <selection sqref="A1:XFD1048576"/>
    </sheetView>
  </sheetViews>
  <sheetFormatPr defaultRowHeight="15.75"/>
  <cols>
    <col min="4" max="4" width="12.5" customWidth="1"/>
    <col min="5" max="5" width="9.75" bestFit="1" customWidth="1"/>
    <col min="6" max="6" width="12.25" style="2" bestFit="1" customWidth="1"/>
    <col min="7" max="7" width="13" customWidth="1"/>
    <col min="8" max="8" width="12.5" style="2" customWidth="1"/>
    <col min="10" max="10" width="10.125" bestFit="1" customWidth="1"/>
    <col min="14" max="14" width="11.625" customWidth="1"/>
    <col min="17" max="17" width="10.625" customWidth="1"/>
    <col min="18" max="19" width="10.125" bestFit="1" customWidth="1"/>
    <col min="260" max="260" width="12.5" customWidth="1"/>
    <col min="261" max="261" width="9.75" bestFit="1" customWidth="1"/>
    <col min="262" max="262" width="12.25" bestFit="1" customWidth="1"/>
    <col min="263" max="263" width="13" customWidth="1"/>
    <col min="264" max="264" width="12.5" customWidth="1"/>
    <col min="266" max="266" width="10.125" bestFit="1" customWidth="1"/>
    <col min="270" max="270" width="11.625" customWidth="1"/>
    <col min="273" max="273" width="10.625" customWidth="1"/>
    <col min="274" max="275" width="10.125" bestFit="1" customWidth="1"/>
    <col min="516" max="516" width="12.5" customWidth="1"/>
    <col min="517" max="517" width="9.75" bestFit="1" customWidth="1"/>
    <col min="518" max="518" width="12.25" bestFit="1" customWidth="1"/>
    <col min="519" max="519" width="13" customWidth="1"/>
    <col min="520" max="520" width="12.5" customWidth="1"/>
    <col min="522" max="522" width="10.125" bestFit="1" customWidth="1"/>
    <col min="526" max="526" width="11.625" customWidth="1"/>
    <col min="529" max="529" width="10.625" customWidth="1"/>
    <col min="530" max="531" width="10.125" bestFit="1" customWidth="1"/>
    <col min="772" max="772" width="12.5" customWidth="1"/>
    <col min="773" max="773" width="9.75" bestFit="1" customWidth="1"/>
    <col min="774" max="774" width="12.25" bestFit="1" customWidth="1"/>
    <col min="775" max="775" width="13" customWidth="1"/>
    <col min="776" max="776" width="12.5" customWidth="1"/>
    <col min="778" max="778" width="10.125" bestFit="1" customWidth="1"/>
    <col min="782" max="782" width="11.625" customWidth="1"/>
    <col min="785" max="785" width="10.625" customWidth="1"/>
    <col min="786" max="787" width="10.125" bestFit="1" customWidth="1"/>
    <col min="1028" max="1028" width="12.5" customWidth="1"/>
    <col min="1029" max="1029" width="9.75" bestFit="1" customWidth="1"/>
    <col min="1030" max="1030" width="12.25" bestFit="1" customWidth="1"/>
    <col min="1031" max="1031" width="13" customWidth="1"/>
    <col min="1032" max="1032" width="12.5" customWidth="1"/>
    <col min="1034" max="1034" width="10.125" bestFit="1" customWidth="1"/>
    <col min="1038" max="1038" width="11.625" customWidth="1"/>
    <col min="1041" max="1041" width="10.625" customWidth="1"/>
    <col min="1042" max="1043" width="10.125" bestFit="1" customWidth="1"/>
    <col min="1284" max="1284" width="12.5" customWidth="1"/>
    <col min="1285" max="1285" width="9.75" bestFit="1" customWidth="1"/>
    <col min="1286" max="1286" width="12.25" bestFit="1" customWidth="1"/>
    <col min="1287" max="1287" width="13" customWidth="1"/>
    <col min="1288" max="1288" width="12.5" customWidth="1"/>
    <col min="1290" max="1290" width="10.125" bestFit="1" customWidth="1"/>
    <col min="1294" max="1294" width="11.625" customWidth="1"/>
    <col min="1297" max="1297" width="10.625" customWidth="1"/>
    <col min="1298" max="1299" width="10.125" bestFit="1" customWidth="1"/>
    <col min="1540" max="1540" width="12.5" customWidth="1"/>
    <col min="1541" max="1541" width="9.75" bestFit="1" customWidth="1"/>
    <col min="1542" max="1542" width="12.25" bestFit="1" customWidth="1"/>
    <col min="1543" max="1543" width="13" customWidth="1"/>
    <col min="1544" max="1544" width="12.5" customWidth="1"/>
    <col min="1546" max="1546" width="10.125" bestFit="1" customWidth="1"/>
    <col min="1550" max="1550" width="11.625" customWidth="1"/>
    <col min="1553" max="1553" width="10.625" customWidth="1"/>
    <col min="1554" max="1555" width="10.125" bestFit="1" customWidth="1"/>
    <col min="1796" max="1796" width="12.5" customWidth="1"/>
    <col min="1797" max="1797" width="9.75" bestFit="1" customWidth="1"/>
    <col min="1798" max="1798" width="12.25" bestFit="1" customWidth="1"/>
    <col min="1799" max="1799" width="13" customWidth="1"/>
    <col min="1800" max="1800" width="12.5" customWidth="1"/>
    <col min="1802" max="1802" width="10.125" bestFit="1" customWidth="1"/>
    <col min="1806" max="1806" width="11.625" customWidth="1"/>
    <col min="1809" max="1809" width="10.625" customWidth="1"/>
    <col min="1810" max="1811" width="10.125" bestFit="1" customWidth="1"/>
    <col min="2052" max="2052" width="12.5" customWidth="1"/>
    <col min="2053" max="2053" width="9.75" bestFit="1" customWidth="1"/>
    <col min="2054" max="2054" width="12.25" bestFit="1" customWidth="1"/>
    <col min="2055" max="2055" width="13" customWidth="1"/>
    <col min="2056" max="2056" width="12.5" customWidth="1"/>
    <col min="2058" max="2058" width="10.125" bestFit="1" customWidth="1"/>
    <col min="2062" max="2062" width="11.625" customWidth="1"/>
    <col min="2065" max="2065" width="10.625" customWidth="1"/>
    <col min="2066" max="2067" width="10.125" bestFit="1" customWidth="1"/>
    <col min="2308" max="2308" width="12.5" customWidth="1"/>
    <col min="2309" max="2309" width="9.75" bestFit="1" customWidth="1"/>
    <col min="2310" max="2310" width="12.25" bestFit="1" customWidth="1"/>
    <col min="2311" max="2311" width="13" customWidth="1"/>
    <col min="2312" max="2312" width="12.5" customWidth="1"/>
    <col min="2314" max="2314" width="10.125" bestFit="1" customWidth="1"/>
    <col min="2318" max="2318" width="11.625" customWidth="1"/>
    <col min="2321" max="2321" width="10.625" customWidth="1"/>
    <col min="2322" max="2323" width="10.125" bestFit="1" customWidth="1"/>
    <col min="2564" max="2564" width="12.5" customWidth="1"/>
    <col min="2565" max="2565" width="9.75" bestFit="1" customWidth="1"/>
    <col min="2566" max="2566" width="12.25" bestFit="1" customWidth="1"/>
    <col min="2567" max="2567" width="13" customWidth="1"/>
    <col min="2568" max="2568" width="12.5" customWidth="1"/>
    <col min="2570" max="2570" width="10.125" bestFit="1" customWidth="1"/>
    <col min="2574" max="2574" width="11.625" customWidth="1"/>
    <col min="2577" max="2577" width="10.625" customWidth="1"/>
    <col min="2578" max="2579" width="10.125" bestFit="1" customWidth="1"/>
    <col min="2820" max="2820" width="12.5" customWidth="1"/>
    <col min="2821" max="2821" width="9.75" bestFit="1" customWidth="1"/>
    <col min="2822" max="2822" width="12.25" bestFit="1" customWidth="1"/>
    <col min="2823" max="2823" width="13" customWidth="1"/>
    <col min="2824" max="2824" width="12.5" customWidth="1"/>
    <col min="2826" max="2826" width="10.125" bestFit="1" customWidth="1"/>
    <col min="2830" max="2830" width="11.625" customWidth="1"/>
    <col min="2833" max="2833" width="10.625" customWidth="1"/>
    <col min="2834" max="2835" width="10.125" bestFit="1" customWidth="1"/>
    <col min="3076" max="3076" width="12.5" customWidth="1"/>
    <col min="3077" max="3077" width="9.75" bestFit="1" customWidth="1"/>
    <col min="3078" max="3078" width="12.25" bestFit="1" customWidth="1"/>
    <col min="3079" max="3079" width="13" customWidth="1"/>
    <col min="3080" max="3080" width="12.5" customWidth="1"/>
    <col min="3082" max="3082" width="10.125" bestFit="1" customWidth="1"/>
    <col min="3086" max="3086" width="11.625" customWidth="1"/>
    <col min="3089" max="3089" width="10.625" customWidth="1"/>
    <col min="3090" max="3091" width="10.125" bestFit="1" customWidth="1"/>
    <col min="3332" max="3332" width="12.5" customWidth="1"/>
    <col min="3333" max="3333" width="9.75" bestFit="1" customWidth="1"/>
    <col min="3334" max="3334" width="12.25" bestFit="1" customWidth="1"/>
    <col min="3335" max="3335" width="13" customWidth="1"/>
    <col min="3336" max="3336" width="12.5" customWidth="1"/>
    <col min="3338" max="3338" width="10.125" bestFit="1" customWidth="1"/>
    <col min="3342" max="3342" width="11.625" customWidth="1"/>
    <col min="3345" max="3345" width="10.625" customWidth="1"/>
    <col min="3346" max="3347" width="10.125" bestFit="1" customWidth="1"/>
    <col min="3588" max="3588" width="12.5" customWidth="1"/>
    <col min="3589" max="3589" width="9.75" bestFit="1" customWidth="1"/>
    <col min="3590" max="3590" width="12.25" bestFit="1" customWidth="1"/>
    <col min="3591" max="3591" width="13" customWidth="1"/>
    <col min="3592" max="3592" width="12.5" customWidth="1"/>
    <col min="3594" max="3594" width="10.125" bestFit="1" customWidth="1"/>
    <col min="3598" max="3598" width="11.625" customWidth="1"/>
    <col min="3601" max="3601" width="10.625" customWidth="1"/>
    <col min="3602" max="3603" width="10.125" bestFit="1" customWidth="1"/>
    <col min="3844" max="3844" width="12.5" customWidth="1"/>
    <col min="3845" max="3845" width="9.75" bestFit="1" customWidth="1"/>
    <col min="3846" max="3846" width="12.25" bestFit="1" customWidth="1"/>
    <col min="3847" max="3847" width="13" customWidth="1"/>
    <col min="3848" max="3848" width="12.5" customWidth="1"/>
    <col min="3850" max="3850" width="10.125" bestFit="1" customWidth="1"/>
    <col min="3854" max="3854" width="11.625" customWidth="1"/>
    <col min="3857" max="3857" width="10.625" customWidth="1"/>
    <col min="3858" max="3859" width="10.125" bestFit="1" customWidth="1"/>
    <col min="4100" max="4100" width="12.5" customWidth="1"/>
    <col min="4101" max="4101" width="9.75" bestFit="1" customWidth="1"/>
    <col min="4102" max="4102" width="12.25" bestFit="1" customWidth="1"/>
    <col min="4103" max="4103" width="13" customWidth="1"/>
    <col min="4104" max="4104" width="12.5" customWidth="1"/>
    <col min="4106" max="4106" width="10.125" bestFit="1" customWidth="1"/>
    <col min="4110" max="4110" width="11.625" customWidth="1"/>
    <col min="4113" max="4113" width="10.625" customWidth="1"/>
    <col min="4114" max="4115" width="10.125" bestFit="1" customWidth="1"/>
    <col min="4356" max="4356" width="12.5" customWidth="1"/>
    <col min="4357" max="4357" width="9.75" bestFit="1" customWidth="1"/>
    <col min="4358" max="4358" width="12.25" bestFit="1" customWidth="1"/>
    <col min="4359" max="4359" width="13" customWidth="1"/>
    <col min="4360" max="4360" width="12.5" customWidth="1"/>
    <col min="4362" max="4362" width="10.125" bestFit="1" customWidth="1"/>
    <col min="4366" max="4366" width="11.625" customWidth="1"/>
    <col min="4369" max="4369" width="10.625" customWidth="1"/>
    <col min="4370" max="4371" width="10.125" bestFit="1" customWidth="1"/>
    <col min="4612" max="4612" width="12.5" customWidth="1"/>
    <col min="4613" max="4613" width="9.75" bestFit="1" customWidth="1"/>
    <col min="4614" max="4614" width="12.25" bestFit="1" customWidth="1"/>
    <col min="4615" max="4615" width="13" customWidth="1"/>
    <col min="4616" max="4616" width="12.5" customWidth="1"/>
    <col min="4618" max="4618" width="10.125" bestFit="1" customWidth="1"/>
    <col min="4622" max="4622" width="11.625" customWidth="1"/>
    <col min="4625" max="4625" width="10.625" customWidth="1"/>
    <col min="4626" max="4627" width="10.125" bestFit="1" customWidth="1"/>
    <col min="4868" max="4868" width="12.5" customWidth="1"/>
    <col min="4869" max="4869" width="9.75" bestFit="1" customWidth="1"/>
    <col min="4870" max="4870" width="12.25" bestFit="1" customWidth="1"/>
    <col min="4871" max="4871" width="13" customWidth="1"/>
    <col min="4872" max="4872" width="12.5" customWidth="1"/>
    <col min="4874" max="4874" width="10.125" bestFit="1" customWidth="1"/>
    <col min="4878" max="4878" width="11.625" customWidth="1"/>
    <col min="4881" max="4881" width="10.625" customWidth="1"/>
    <col min="4882" max="4883" width="10.125" bestFit="1" customWidth="1"/>
    <col min="5124" max="5124" width="12.5" customWidth="1"/>
    <col min="5125" max="5125" width="9.75" bestFit="1" customWidth="1"/>
    <col min="5126" max="5126" width="12.25" bestFit="1" customWidth="1"/>
    <col min="5127" max="5127" width="13" customWidth="1"/>
    <col min="5128" max="5128" width="12.5" customWidth="1"/>
    <col min="5130" max="5130" width="10.125" bestFit="1" customWidth="1"/>
    <col min="5134" max="5134" width="11.625" customWidth="1"/>
    <col min="5137" max="5137" width="10.625" customWidth="1"/>
    <col min="5138" max="5139" width="10.125" bestFit="1" customWidth="1"/>
    <col min="5380" max="5380" width="12.5" customWidth="1"/>
    <col min="5381" max="5381" width="9.75" bestFit="1" customWidth="1"/>
    <col min="5382" max="5382" width="12.25" bestFit="1" customWidth="1"/>
    <col min="5383" max="5383" width="13" customWidth="1"/>
    <col min="5384" max="5384" width="12.5" customWidth="1"/>
    <col min="5386" max="5386" width="10.125" bestFit="1" customWidth="1"/>
    <col min="5390" max="5390" width="11.625" customWidth="1"/>
    <col min="5393" max="5393" width="10.625" customWidth="1"/>
    <col min="5394" max="5395" width="10.125" bestFit="1" customWidth="1"/>
    <col min="5636" max="5636" width="12.5" customWidth="1"/>
    <col min="5637" max="5637" width="9.75" bestFit="1" customWidth="1"/>
    <col min="5638" max="5638" width="12.25" bestFit="1" customWidth="1"/>
    <col min="5639" max="5639" width="13" customWidth="1"/>
    <col min="5640" max="5640" width="12.5" customWidth="1"/>
    <col min="5642" max="5642" width="10.125" bestFit="1" customWidth="1"/>
    <col min="5646" max="5646" width="11.625" customWidth="1"/>
    <col min="5649" max="5649" width="10.625" customWidth="1"/>
    <col min="5650" max="5651" width="10.125" bestFit="1" customWidth="1"/>
    <col min="5892" max="5892" width="12.5" customWidth="1"/>
    <col min="5893" max="5893" width="9.75" bestFit="1" customWidth="1"/>
    <col min="5894" max="5894" width="12.25" bestFit="1" customWidth="1"/>
    <col min="5895" max="5895" width="13" customWidth="1"/>
    <col min="5896" max="5896" width="12.5" customWidth="1"/>
    <col min="5898" max="5898" width="10.125" bestFit="1" customWidth="1"/>
    <col min="5902" max="5902" width="11.625" customWidth="1"/>
    <col min="5905" max="5905" width="10.625" customWidth="1"/>
    <col min="5906" max="5907" width="10.125" bestFit="1" customWidth="1"/>
    <col min="6148" max="6148" width="12.5" customWidth="1"/>
    <col min="6149" max="6149" width="9.75" bestFit="1" customWidth="1"/>
    <col min="6150" max="6150" width="12.25" bestFit="1" customWidth="1"/>
    <col min="6151" max="6151" width="13" customWidth="1"/>
    <col min="6152" max="6152" width="12.5" customWidth="1"/>
    <col min="6154" max="6154" width="10.125" bestFit="1" customWidth="1"/>
    <col min="6158" max="6158" width="11.625" customWidth="1"/>
    <col min="6161" max="6161" width="10.625" customWidth="1"/>
    <col min="6162" max="6163" width="10.125" bestFit="1" customWidth="1"/>
    <col min="6404" max="6404" width="12.5" customWidth="1"/>
    <col min="6405" max="6405" width="9.75" bestFit="1" customWidth="1"/>
    <col min="6406" max="6406" width="12.25" bestFit="1" customWidth="1"/>
    <col min="6407" max="6407" width="13" customWidth="1"/>
    <col min="6408" max="6408" width="12.5" customWidth="1"/>
    <col min="6410" max="6410" width="10.125" bestFit="1" customWidth="1"/>
    <col min="6414" max="6414" width="11.625" customWidth="1"/>
    <col min="6417" max="6417" width="10.625" customWidth="1"/>
    <col min="6418" max="6419" width="10.125" bestFit="1" customWidth="1"/>
    <col min="6660" max="6660" width="12.5" customWidth="1"/>
    <col min="6661" max="6661" width="9.75" bestFit="1" customWidth="1"/>
    <col min="6662" max="6662" width="12.25" bestFit="1" customWidth="1"/>
    <col min="6663" max="6663" width="13" customWidth="1"/>
    <col min="6664" max="6664" width="12.5" customWidth="1"/>
    <col min="6666" max="6666" width="10.125" bestFit="1" customWidth="1"/>
    <col min="6670" max="6670" width="11.625" customWidth="1"/>
    <col min="6673" max="6673" width="10.625" customWidth="1"/>
    <col min="6674" max="6675" width="10.125" bestFit="1" customWidth="1"/>
    <col min="6916" max="6916" width="12.5" customWidth="1"/>
    <col min="6917" max="6917" width="9.75" bestFit="1" customWidth="1"/>
    <col min="6918" max="6918" width="12.25" bestFit="1" customWidth="1"/>
    <col min="6919" max="6919" width="13" customWidth="1"/>
    <col min="6920" max="6920" width="12.5" customWidth="1"/>
    <col min="6922" max="6922" width="10.125" bestFit="1" customWidth="1"/>
    <col min="6926" max="6926" width="11.625" customWidth="1"/>
    <col min="6929" max="6929" width="10.625" customWidth="1"/>
    <col min="6930" max="6931" width="10.125" bestFit="1" customWidth="1"/>
    <col min="7172" max="7172" width="12.5" customWidth="1"/>
    <col min="7173" max="7173" width="9.75" bestFit="1" customWidth="1"/>
    <col min="7174" max="7174" width="12.25" bestFit="1" customWidth="1"/>
    <col min="7175" max="7175" width="13" customWidth="1"/>
    <col min="7176" max="7176" width="12.5" customWidth="1"/>
    <col min="7178" max="7178" width="10.125" bestFit="1" customWidth="1"/>
    <col min="7182" max="7182" width="11.625" customWidth="1"/>
    <col min="7185" max="7185" width="10.625" customWidth="1"/>
    <col min="7186" max="7187" width="10.125" bestFit="1" customWidth="1"/>
    <col min="7428" max="7428" width="12.5" customWidth="1"/>
    <col min="7429" max="7429" width="9.75" bestFit="1" customWidth="1"/>
    <col min="7430" max="7430" width="12.25" bestFit="1" customWidth="1"/>
    <col min="7431" max="7431" width="13" customWidth="1"/>
    <col min="7432" max="7432" width="12.5" customWidth="1"/>
    <col min="7434" max="7434" width="10.125" bestFit="1" customWidth="1"/>
    <col min="7438" max="7438" width="11.625" customWidth="1"/>
    <col min="7441" max="7441" width="10.625" customWidth="1"/>
    <col min="7442" max="7443" width="10.125" bestFit="1" customWidth="1"/>
    <col min="7684" max="7684" width="12.5" customWidth="1"/>
    <col min="7685" max="7685" width="9.75" bestFit="1" customWidth="1"/>
    <col min="7686" max="7686" width="12.25" bestFit="1" customWidth="1"/>
    <col min="7687" max="7687" width="13" customWidth="1"/>
    <col min="7688" max="7688" width="12.5" customWidth="1"/>
    <col min="7690" max="7690" width="10.125" bestFit="1" customWidth="1"/>
    <col min="7694" max="7694" width="11.625" customWidth="1"/>
    <col min="7697" max="7697" width="10.625" customWidth="1"/>
    <col min="7698" max="7699" width="10.125" bestFit="1" customWidth="1"/>
    <col min="7940" max="7940" width="12.5" customWidth="1"/>
    <col min="7941" max="7941" width="9.75" bestFit="1" customWidth="1"/>
    <col min="7942" max="7942" width="12.25" bestFit="1" customWidth="1"/>
    <col min="7943" max="7943" width="13" customWidth="1"/>
    <col min="7944" max="7944" width="12.5" customWidth="1"/>
    <col min="7946" max="7946" width="10.125" bestFit="1" customWidth="1"/>
    <col min="7950" max="7950" width="11.625" customWidth="1"/>
    <col min="7953" max="7953" width="10.625" customWidth="1"/>
    <col min="7954" max="7955" width="10.125" bestFit="1" customWidth="1"/>
    <col min="8196" max="8196" width="12.5" customWidth="1"/>
    <col min="8197" max="8197" width="9.75" bestFit="1" customWidth="1"/>
    <col min="8198" max="8198" width="12.25" bestFit="1" customWidth="1"/>
    <col min="8199" max="8199" width="13" customWidth="1"/>
    <col min="8200" max="8200" width="12.5" customWidth="1"/>
    <col min="8202" max="8202" width="10.125" bestFit="1" customWidth="1"/>
    <col min="8206" max="8206" width="11.625" customWidth="1"/>
    <col min="8209" max="8209" width="10.625" customWidth="1"/>
    <col min="8210" max="8211" width="10.125" bestFit="1" customWidth="1"/>
    <col min="8452" max="8452" width="12.5" customWidth="1"/>
    <col min="8453" max="8453" width="9.75" bestFit="1" customWidth="1"/>
    <col min="8454" max="8454" width="12.25" bestFit="1" customWidth="1"/>
    <col min="8455" max="8455" width="13" customWidth="1"/>
    <col min="8456" max="8456" width="12.5" customWidth="1"/>
    <col min="8458" max="8458" width="10.125" bestFit="1" customWidth="1"/>
    <col min="8462" max="8462" width="11.625" customWidth="1"/>
    <col min="8465" max="8465" width="10.625" customWidth="1"/>
    <col min="8466" max="8467" width="10.125" bestFit="1" customWidth="1"/>
    <col min="8708" max="8708" width="12.5" customWidth="1"/>
    <col min="8709" max="8709" width="9.75" bestFit="1" customWidth="1"/>
    <col min="8710" max="8710" width="12.25" bestFit="1" customWidth="1"/>
    <col min="8711" max="8711" width="13" customWidth="1"/>
    <col min="8712" max="8712" width="12.5" customWidth="1"/>
    <col min="8714" max="8714" width="10.125" bestFit="1" customWidth="1"/>
    <col min="8718" max="8718" width="11.625" customWidth="1"/>
    <col min="8721" max="8721" width="10.625" customWidth="1"/>
    <col min="8722" max="8723" width="10.125" bestFit="1" customWidth="1"/>
    <col min="8964" max="8964" width="12.5" customWidth="1"/>
    <col min="8965" max="8965" width="9.75" bestFit="1" customWidth="1"/>
    <col min="8966" max="8966" width="12.25" bestFit="1" customWidth="1"/>
    <col min="8967" max="8967" width="13" customWidth="1"/>
    <col min="8968" max="8968" width="12.5" customWidth="1"/>
    <col min="8970" max="8970" width="10.125" bestFit="1" customWidth="1"/>
    <col min="8974" max="8974" width="11.625" customWidth="1"/>
    <col min="8977" max="8977" width="10.625" customWidth="1"/>
    <col min="8978" max="8979" width="10.125" bestFit="1" customWidth="1"/>
    <col min="9220" max="9220" width="12.5" customWidth="1"/>
    <col min="9221" max="9221" width="9.75" bestFit="1" customWidth="1"/>
    <col min="9222" max="9222" width="12.25" bestFit="1" customWidth="1"/>
    <col min="9223" max="9223" width="13" customWidth="1"/>
    <col min="9224" max="9224" width="12.5" customWidth="1"/>
    <col min="9226" max="9226" width="10.125" bestFit="1" customWidth="1"/>
    <col min="9230" max="9230" width="11.625" customWidth="1"/>
    <col min="9233" max="9233" width="10.625" customWidth="1"/>
    <col min="9234" max="9235" width="10.125" bestFit="1" customWidth="1"/>
    <col min="9476" max="9476" width="12.5" customWidth="1"/>
    <col min="9477" max="9477" width="9.75" bestFit="1" customWidth="1"/>
    <col min="9478" max="9478" width="12.25" bestFit="1" customWidth="1"/>
    <col min="9479" max="9479" width="13" customWidth="1"/>
    <col min="9480" max="9480" width="12.5" customWidth="1"/>
    <col min="9482" max="9482" width="10.125" bestFit="1" customWidth="1"/>
    <col min="9486" max="9486" width="11.625" customWidth="1"/>
    <col min="9489" max="9489" width="10.625" customWidth="1"/>
    <col min="9490" max="9491" width="10.125" bestFit="1" customWidth="1"/>
    <col min="9732" max="9732" width="12.5" customWidth="1"/>
    <col min="9733" max="9733" width="9.75" bestFit="1" customWidth="1"/>
    <col min="9734" max="9734" width="12.25" bestFit="1" customWidth="1"/>
    <col min="9735" max="9735" width="13" customWidth="1"/>
    <col min="9736" max="9736" width="12.5" customWidth="1"/>
    <col min="9738" max="9738" width="10.125" bestFit="1" customWidth="1"/>
    <col min="9742" max="9742" width="11.625" customWidth="1"/>
    <col min="9745" max="9745" width="10.625" customWidth="1"/>
    <col min="9746" max="9747" width="10.125" bestFit="1" customWidth="1"/>
    <col min="9988" max="9988" width="12.5" customWidth="1"/>
    <col min="9989" max="9989" width="9.75" bestFit="1" customWidth="1"/>
    <col min="9990" max="9990" width="12.25" bestFit="1" customWidth="1"/>
    <col min="9991" max="9991" width="13" customWidth="1"/>
    <col min="9992" max="9992" width="12.5" customWidth="1"/>
    <col min="9994" max="9994" width="10.125" bestFit="1" customWidth="1"/>
    <col min="9998" max="9998" width="11.625" customWidth="1"/>
    <col min="10001" max="10001" width="10.625" customWidth="1"/>
    <col min="10002" max="10003" width="10.125" bestFit="1" customWidth="1"/>
    <col min="10244" max="10244" width="12.5" customWidth="1"/>
    <col min="10245" max="10245" width="9.75" bestFit="1" customWidth="1"/>
    <col min="10246" max="10246" width="12.25" bestFit="1" customWidth="1"/>
    <col min="10247" max="10247" width="13" customWidth="1"/>
    <col min="10248" max="10248" width="12.5" customWidth="1"/>
    <col min="10250" max="10250" width="10.125" bestFit="1" customWidth="1"/>
    <col min="10254" max="10254" width="11.625" customWidth="1"/>
    <col min="10257" max="10257" width="10.625" customWidth="1"/>
    <col min="10258" max="10259" width="10.125" bestFit="1" customWidth="1"/>
    <col min="10500" max="10500" width="12.5" customWidth="1"/>
    <col min="10501" max="10501" width="9.75" bestFit="1" customWidth="1"/>
    <col min="10502" max="10502" width="12.25" bestFit="1" customWidth="1"/>
    <col min="10503" max="10503" width="13" customWidth="1"/>
    <col min="10504" max="10504" width="12.5" customWidth="1"/>
    <col min="10506" max="10506" width="10.125" bestFit="1" customWidth="1"/>
    <col min="10510" max="10510" width="11.625" customWidth="1"/>
    <col min="10513" max="10513" width="10.625" customWidth="1"/>
    <col min="10514" max="10515" width="10.125" bestFit="1" customWidth="1"/>
    <col min="10756" max="10756" width="12.5" customWidth="1"/>
    <col min="10757" max="10757" width="9.75" bestFit="1" customWidth="1"/>
    <col min="10758" max="10758" width="12.25" bestFit="1" customWidth="1"/>
    <col min="10759" max="10759" width="13" customWidth="1"/>
    <col min="10760" max="10760" width="12.5" customWidth="1"/>
    <col min="10762" max="10762" width="10.125" bestFit="1" customWidth="1"/>
    <col min="10766" max="10766" width="11.625" customWidth="1"/>
    <col min="10769" max="10769" width="10.625" customWidth="1"/>
    <col min="10770" max="10771" width="10.125" bestFit="1" customWidth="1"/>
    <col min="11012" max="11012" width="12.5" customWidth="1"/>
    <col min="11013" max="11013" width="9.75" bestFit="1" customWidth="1"/>
    <col min="11014" max="11014" width="12.25" bestFit="1" customWidth="1"/>
    <col min="11015" max="11015" width="13" customWidth="1"/>
    <col min="11016" max="11016" width="12.5" customWidth="1"/>
    <col min="11018" max="11018" width="10.125" bestFit="1" customWidth="1"/>
    <col min="11022" max="11022" width="11.625" customWidth="1"/>
    <col min="11025" max="11025" width="10.625" customWidth="1"/>
    <col min="11026" max="11027" width="10.125" bestFit="1" customWidth="1"/>
    <col min="11268" max="11268" width="12.5" customWidth="1"/>
    <col min="11269" max="11269" width="9.75" bestFit="1" customWidth="1"/>
    <col min="11270" max="11270" width="12.25" bestFit="1" customWidth="1"/>
    <col min="11271" max="11271" width="13" customWidth="1"/>
    <col min="11272" max="11272" width="12.5" customWidth="1"/>
    <col min="11274" max="11274" width="10.125" bestFit="1" customWidth="1"/>
    <col min="11278" max="11278" width="11.625" customWidth="1"/>
    <col min="11281" max="11281" width="10.625" customWidth="1"/>
    <col min="11282" max="11283" width="10.125" bestFit="1" customWidth="1"/>
    <col min="11524" max="11524" width="12.5" customWidth="1"/>
    <col min="11525" max="11525" width="9.75" bestFit="1" customWidth="1"/>
    <col min="11526" max="11526" width="12.25" bestFit="1" customWidth="1"/>
    <col min="11527" max="11527" width="13" customWidth="1"/>
    <col min="11528" max="11528" width="12.5" customWidth="1"/>
    <col min="11530" max="11530" width="10.125" bestFit="1" customWidth="1"/>
    <col min="11534" max="11534" width="11.625" customWidth="1"/>
    <col min="11537" max="11537" width="10.625" customWidth="1"/>
    <col min="11538" max="11539" width="10.125" bestFit="1" customWidth="1"/>
    <col min="11780" max="11780" width="12.5" customWidth="1"/>
    <col min="11781" max="11781" width="9.75" bestFit="1" customWidth="1"/>
    <col min="11782" max="11782" width="12.25" bestFit="1" customWidth="1"/>
    <col min="11783" max="11783" width="13" customWidth="1"/>
    <col min="11784" max="11784" width="12.5" customWidth="1"/>
    <col min="11786" max="11786" width="10.125" bestFit="1" customWidth="1"/>
    <col min="11790" max="11790" width="11.625" customWidth="1"/>
    <col min="11793" max="11793" width="10.625" customWidth="1"/>
    <col min="11794" max="11795" width="10.125" bestFit="1" customWidth="1"/>
    <col min="12036" max="12036" width="12.5" customWidth="1"/>
    <col min="12037" max="12037" width="9.75" bestFit="1" customWidth="1"/>
    <col min="12038" max="12038" width="12.25" bestFit="1" customWidth="1"/>
    <col min="12039" max="12039" width="13" customWidth="1"/>
    <col min="12040" max="12040" width="12.5" customWidth="1"/>
    <col min="12042" max="12042" width="10.125" bestFit="1" customWidth="1"/>
    <col min="12046" max="12046" width="11.625" customWidth="1"/>
    <col min="12049" max="12049" width="10.625" customWidth="1"/>
    <col min="12050" max="12051" width="10.125" bestFit="1" customWidth="1"/>
    <col min="12292" max="12292" width="12.5" customWidth="1"/>
    <col min="12293" max="12293" width="9.75" bestFit="1" customWidth="1"/>
    <col min="12294" max="12294" width="12.25" bestFit="1" customWidth="1"/>
    <col min="12295" max="12295" width="13" customWidth="1"/>
    <col min="12296" max="12296" width="12.5" customWidth="1"/>
    <col min="12298" max="12298" width="10.125" bestFit="1" customWidth="1"/>
    <col min="12302" max="12302" width="11.625" customWidth="1"/>
    <col min="12305" max="12305" width="10.625" customWidth="1"/>
    <col min="12306" max="12307" width="10.125" bestFit="1" customWidth="1"/>
    <col min="12548" max="12548" width="12.5" customWidth="1"/>
    <col min="12549" max="12549" width="9.75" bestFit="1" customWidth="1"/>
    <col min="12550" max="12550" width="12.25" bestFit="1" customWidth="1"/>
    <col min="12551" max="12551" width="13" customWidth="1"/>
    <col min="12552" max="12552" width="12.5" customWidth="1"/>
    <col min="12554" max="12554" width="10.125" bestFit="1" customWidth="1"/>
    <col min="12558" max="12558" width="11.625" customWidth="1"/>
    <col min="12561" max="12561" width="10.625" customWidth="1"/>
    <col min="12562" max="12563" width="10.125" bestFit="1" customWidth="1"/>
    <col min="12804" max="12804" width="12.5" customWidth="1"/>
    <col min="12805" max="12805" width="9.75" bestFit="1" customWidth="1"/>
    <col min="12806" max="12806" width="12.25" bestFit="1" customWidth="1"/>
    <col min="12807" max="12807" width="13" customWidth="1"/>
    <col min="12808" max="12808" width="12.5" customWidth="1"/>
    <col min="12810" max="12810" width="10.125" bestFit="1" customWidth="1"/>
    <col min="12814" max="12814" width="11.625" customWidth="1"/>
    <col min="12817" max="12817" width="10.625" customWidth="1"/>
    <col min="12818" max="12819" width="10.125" bestFit="1" customWidth="1"/>
    <col min="13060" max="13060" width="12.5" customWidth="1"/>
    <col min="13061" max="13061" width="9.75" bestFit="1" customWidth="1"/>
    <col min="13062" max="13062" width="12.25" bestFit="1" customWidth="1"/>
    <col min="13063" max="13063" width="13" customWidth="1"/>
    <col min="13064" max="13064" width="12.5" customWidth="1"/>
    <col min="13066" max="13066" width="10.125" bestFit="1" customWidth="1"/>
    <col min="13070" max="13070" width="11.625" customWidth="1"/>
    <col min="13073" max="13073" width="10.625" customWidth="1"/>
    <col min="13074" max="13075" width="10.125" bestFit="1" customWidth="1"/>
    <col min="13316" max="13316" width="12.5" customWidth="1"/>
    <col min="13317" max="13317" width="9.75" bestFit="1" customWidth="1"/>
    <col min="13318" max="13318" width="12.25" bestFit="1" customWidth="1"/>
    <col min="13319" max="13319" width="13" customWidth="1"/>
    <col min="13320" max="13320" width="12.5" customWidth="1"/>
    <col min="13322" max="13322" width="10.125" bestFit="1" customWidth="1"/>
    <col min="13326" max="13326" width="11.625" customWidth="1"/>
    <col min="13329" max="13329" width="10.625" customWidth="1"/>
    <col min="13330" max="13331" width="10.125" bestFit="1" customWidth="1"/>
    <col min="13572" max="13572" width="12.5" customWidth="1"/>
    <col min="13573" max="13573" width="9.75" bestFit="1" customWidth="1"/>
    <col min="13574" max="13574" width="12.25" bestFit="1" customWidth="1"/>
    <col min="13575" max="13575" width="13" customWidth="1"/>
    <col min="13576" max="13576" width="12.5" customWidth="1"/>
    <col min="13578" max="13578" width="10.125" bestFit="1" customWidth="1"/>
    <col min="13582" max="13582" width="11.625" customWidth="1"/>
    <col min="13585" max="13585" width="10.625" customWidth="1"/>
    <col min="13586" max="13587" width="10.125" bestFit="1" customWidth="1"/>
    <col min="13828" max="13828" width="12.5" customWidth="1"/>
    <col min="13829" max="13829" width="9.75" bestFit="1" customWidth="1"/>
    <col min="13830" max="13830" width="12.25" bestFit="1" customWidth="1"/>
    <col min="13831" max="13831" width="13" customWidth="1"/>
    <col min="13832" max="13832" width="12.5" customWidth="1"/>
    <col min="13834" max="13834" width="10.125" bestFit="1" customWidth="1"/>
    <col min="13838" max="13838" width="11.625" customWidth="1"/>
    <col min="13841" max="13841" width="10.625" customWidth="1"/>
    <col min="13842" max="13843" width="10.125" bestFit="1" customWidth="1"/>
    <col min="14084" max="14084" width="12.5" customWidth="1"/>
    <col min="14085" max="14085" width="9.75" bestFit="1" customWidth="1"/>
    <col min="14086" max="14086" width="12.25" bestFit="1" customWidth="1"/>
    <col min="14087" max="14087" width="13" customWidth="1"/>
    <col min="14088" max="14088" width="12.5" customWidth="1"/>
    <col min="14090" max="14090" width="10.125" bestFit="1" customWidth="1"/>
    <col min="14094" max="14094" width="11.625" customWidth="1"/>
    <col min="14097" max="14097" width="10.625" customWidth="1"/>
    <col min="14098" max="14099" width="10.125" bestFit="1" customWidth="1"/>
    <col min="14340" max="14340" width="12.5" customWidth="1"/>
    <col min="14341" max="14341" width="9.75" bestFit="1" customWidth="1"/>
    <col min="14342" max="14342" width="12.25" bestFit="1" customWidth="1"/>
    <col min="14343" max="14343" width="13" customWidth="1"/>
    <col min="14344" max="14344" width="12.5" customWidth="1"/>
    <col min="14346" max="14346" width="10.125" bestFit="1" customWidth="1"/>
    <col min="14350" max="14350" width="11.625" customWidth="1"/>
    <col min="14353" max="14353" width="10.625" customWidth="1"/>
    <col min="14354" max="14355" width="10.125" bestFit="1" customWidth="1"/>
    <col min="14596" max="14596" width="12.5" customWidth="1"/>
    <col min="14597" max="14597" width="9.75" bestFit="1" customWidth="1"/>
    <col min="14598" max="14598" width="12.25" bestFit="1" customWidth="1"/>
    <col min="14599" max="14599" width="13" customWidth="1"/>
    <col min="14600" max="14600" width="12.5" customWidth="1"/>
    <col min="14602" max="14602" width="10.125" bestFit="1" customWidth="1"/>
    <col min="14606" max="14606" width="11.625" customWidth="1"/>
    <col min="14609" max="14609" width="10.625" customWidth="1"/>
    <col min="14610" max="14611" width="10.125" bestFit="1" customWidth="1"/>
    <col min="14852" max="14852" width="12.5" customWidth="1"/>
    <col min="14853" max="14853" width="9.75" bestFit="1" customWidth="1"/>
    <col min="14854" max="14854" width="12.25" bestFit="1" customWidth="1"/>
    <col min="14855" max="14855" width="13" customWidth="1"/>
    <col min="14856" max="14856" width="12.5" customWidth="1"/>
    <col min="14858" max="14858" width="10.125" bestFit="1" customWidth="1"/>
    <col min="14862" max="14862" width="11.625" customWidth="1"/>
    <col min="14865" max="14865" width="10.625" customWidth="1"/>
    <col min="14866" max="14867" width="10.125" bestFit="1" customWidth="1"/>
    <col min="15108" max="15108" width="12.5" customWidth="1"/>
    <col min="15109" max="15109" width="9.75" bestFit="1" customWidth="1"/>
    <col min="15110" max="15110" width="12.25" bestFit="1" customWidth="1"/>
    <col min="15111" max="15111" width="13" customWidth="1"/>
    <col min="15112" max="15112" width="12.5" customWidth="1"/>
    <col min="15114" max="15114" width="10.125" bestFit="1" customWidth="1"/>
    <col min="15118" max="15118" width="11.625" customWidth="1"/>
    <col min="15121" max="15121" width="10.625" customWidth="1"/>
    <col min="15122" max="15123" width="10.125" bestFit="1" customWidth="1"/>
    <col min="15364" max="15364" width="12.5" customWidth="1"/>
    <col min="15365" max="15365" width="9.75" bestFit="1" customWidth="1"/>
    <col min="15366" max="15366" width="12.25" bestFit="1" customWidth="1"/>
    <col min="15367" max="15367" width="13" customWidth="1"/>
    <col min="15368" max="15368" width="12.5" customWidth="1"/>
    <col min="15370" max="15370" width="10.125" bestFit="1" customWidth="1"/>
    <col min="15374" max="15374" width="11.625" customWidth="1"/>
    <col min="15377" max="15377" width="10.625" customWidth="1"/>
    <col min="15378" max="15379" width="10.125" bestFit="1" customWidth="1"/>
    <col min="15620" max="15620" width="12.5" customWidth="1"/>
    <col min="15621" max="15621" width="9.75" bestFit="1" customWidth="1"/>
    <col min="15622" max="15622" width="12.25" bestFit="1" customWidth="1"/>
    <col min="15623" max="15623" width="13" customWidth="1"/>
    <col min="15624" max="15624" width="12.5" customWidth="1"/>
    <col min="15626" max="15626" width="10.125" bestFit="1" customWidth="1"/>
    <col min="15630" max="15630" width="11.625" customWidth="1"/>
    <col min="15633" max="15633" width="10.625" customWidth="1"/>
    <col min="15634" max="15635" width="10.125" bestFit="1" customWidth="1"/>
    <col min="15876" max="15876" width="12.5" customWidth="1"/>
    <col min="15877" max="15877" width="9.75" bestFit="1" customWidth="1"/>
    <col min="15878" max="15878" width="12.25" bestFit="1" customWidth="1"/>
    <col min="15879" max="15879" width="13" customWidth="1"/>
    <col min="15880" max="15880" width="12.5" customWidth="1"/>
    <col min="15882" max="15882" width="10.125" bestFit="1" customWidth="1"/>
    <col min="15886" max="15886" width="11.625" customWidth="1"/>
    <col min="15889" max="15889" width="10.625" customWidth="1"/>
    <col min="15890" max="15891" width="10.125" bestFit="1" customWidth="1"/>
    <col min="16132" max="16132" width="12.5" customWidth="1"/>
    <col min="16133" max="16133" width="9.75" bestFit="1" customWidth="1"/>
    <col min="16134" max="16134" width="12.25" bestFit="1" customWidth="1"/>
    <col min="16135" max="16135" width="13" customWidth="1"/>
    <col min="16136" max="16136" width="12.5" customWidth="1"/>
    <col min="16138" max="16138" width="10.125" bestFit="1" customWidth="1"/>
    <col min="16142" max="16142" width="11.625" customWidth="1"/>
    <col min="16145" max="16145" width="10.625" customWidth="1"/>
    <col min="16146" max="16147" width="10.125" bestFit="1" customWidth="1"/>
  </cols>
  <sheetData>
    <row r="1" spans="1:19">
      <c r="C1" t="str">
        <f>'Site Notes'!C14</f>
        <v>Hamlins Diplocks Way Hailsham E.Sx BN27 3JF</v>
      </c>
    </row>
    <row r="4" spans="1:19">
      <c r="A4" t="s">
        <v>52</v>
      </c>
    </row>
    <row r="6" spans="1:19" s="37" customFormat="1" ht="12.75">
      <c r="C6" s="65" t="s">
        <v>53</v>
      </c>
      <c r="D6" s="65"/>
      <c r="E6" s="65"/>
      <c r="F6" s="38" t="s">
        <v>54</v>
      </c>
      <c r="G6" s="65" t="s">
        <v>55</v>
      </c>
      <c r="H6" s="65"/>
      <c r="I6" s="65" t="s">
        <v>21</v>
      </c>
      <c r="J6" s="65"/>
      <c r="K6" s="65"/>
      <c r="L6" s="65"/>
      <c r="N6" s="65"/>
      <c r="O6" s="65"/>
    </row>
    <row r="8" spans="1:19" s="39" customFormat="1" ht="29.25" customHeight="1">
      <c r="C8" s="66" t="s">
        <v>110</v>
      </c>
      <c r="D8" s="67"/>
      <c r="E8" s="67"/>
      <c r="F8" s="40"/>
      <c r="G8" s="68"/>
      <c r="H8" s="69"/>
      <c r="I8" s="70"/>
      <c r="J8" s="71"/>
      <c r="K8" s="71"/>
      <c r="L8" s="71"/>
      <c r="M8" s="41"/>
      <c r="N8" s="70" t="s">
        <v>56</v>
      </c>
      <c r="O8" s="71"/>
      <c r="P8" s="41"/>
      <c r="Q8" s="41"/>
      <c r="R8" s="41"/>
      <c r="S8" s="42"/>
    </row>
    <row r="9" spans="1:19" s="39" customFormat="1">
      <c r="C9" s="43"/>
      <c r="D9" s="31"/>
      <c r="E9" s="31"/>
      <c r="F9" s="44"/>
      <c r="G9" s="45"/>
      <c r="H9" s="31"/>
      <c r="I9" s="45"/>
      <c r="J9" s="31"/>
      <c r="K9" s="31"/>
      <c r="L9" s="31"/>
      <c r="N9" s="45" t="s">
        <v>57</v>
      </c>
      <c r="O9" s="31">
        <v>1</v>
      </c>
      <c r="Q9" s="46" t="s">
        <v>58</v>
      </c>
      <c r="R9" s="47">
        <v>1</v>
      </c>
      <c r="S9" s="48"/>
    </row>
    <row r="10" spans="1:19" s="39" customFormat="1" ht="51">
      <c r="C10" s="43"/>
      <c r="D10" s="45" t="s">
        <v>71</v>
      </c>
      <c r="E10" s="31"/>
      <c r="F10" s="44"/>
      <c r="G10" s="45"/>
      <c r="H10" s="31"/>
      <c r="I10" s="45"/>
      <c r="J10" s="31"/>
      <c r="K10" s="31"/>
      <c r="L10" s="31"/>
      <c r="N10" s="45" t="s">
        <v>59</v>
      </c>
      <c r="O10" s="31">
        <v>1</v>
      </c>
      <c r="Q10" s="46" t="s">
        <v>60</v>
      </c>
      <c r="R10" s="39">
        <v>1</v>
      </c>
      <c r="S10" s="48"/>
    </row>
    <row r="11" spans="1:19" s="39" customFormat="1" ht="21.75" customHeight="1">
      <c r="C11" s="43"/>
      <c r="D11" s="31"/>
      <c r="E11" s="31"/>
      <c r="F11" s="44"/>
      <c r="G11" s="45"/>
      <c r="H11" s="31"/>
      <c r="I11" s="45"/>
      <c r="J11" s="31"/>
      <c r="K11" s="31"/>
      <c r="L11" s="31"/>
      <c r="N11" s="45" t="s">
        <v>61</v>
      </c>
      <c r="O11" s="49">
        <f>SUM(O9-O10)</f>
        <v>0</v>
      </c>
      <c r="S11" s="50">
        <f>SUM(R9/R10)</f>
        <v>1</v>
      </c>
    </row>
    <row r="12" spans="1:19" s="39" customFormat="1" ht="60.75" customHeight="1">
      <c r="C12" s="43"/>
      <c r="D12" s="51" t="s">
        <v>111</v>
      </c>
      <c r="E12" s="52"/>
      <c r="F12" s="44"/>
      <c r="G12" s="45"/>
      <c r="H12" s="31"/>
      <c r="I12" s="45"/>
      <c r="J12" s="31"/>
      <c r="K12" s="31"/>
      <c r="L12" s="31"/>
      <c r="N12" s="45"/>
      <c r="O12" s="31"/>
      <c r="S12" s="48"/>
    </row>
    <row r="13" spans="1:19" s="39" customFormat="1" ht="21.75" customHeight="1">
      <c r="C13" s="53"/>
      <c r="D13" s="54"/>
      <c r="E13" s="54"/>
      <c r="F13" s="55"/>
      <c r="G13" s="56"/>
      <c r="H13" s="54"/>
      <c r="I13" s="56"/>
      <c r="J13" s="54"/>
      <c r="K13" s="54"/>
      <c r="L13" s="54"/>
      <c r="M13" s="57"/>
      <c r="N13" s="56"/>
      <c r="O13" s="54"/>
      <c r="P13" s="57"/>
      <c r="Q13" s="57"/>
      <c r="R13" s="57"/>
      <c r="S13" s="58"/>
    </row>
    <row r="14" spans="1:19" s="39" customFormat="1" ht="21.75" customHeight="1">
      <c r="C14" s="31"/>
      <c r="D14" s="31"/>
      <c r="E14" s="31"/>
      <c r="F14" s="44"/>
      <c r="G14" s="45"/>
      <c r="H14" s="31"/>
      <c r="I14" s="45"/>
      <c r="J14" s="31"/>
      <c r="K14" s="31"/>
      <c r="L14" s="31"/>
      <c r="N14" s="45"/>
      <c r="O14" s="31"/>
    </row>
    <row r="15" spans="1:19" s="39" customFormat="1">
      <c r="C15" s="31"/>
      <c r="D15" s="31"/>
      <c r="E15" s="31"/>
      <c r="F15" s="44"/>
      <c r="G15" s="45"/>
      <c r="H15" s="31"/>
      <c r="I15" s="45"/>
      <c r="J15" s="31"/>
      <c r="K15" s="31"/>
      <c r="L15" s="31"/>
      <c r="N15" s="31"/>
      <c r="O15" s="31"/>
    </row>
  </sheetData>
  <mergeCells count="8">
    <mergeCell ref="C6:E6"/>
    <mergeCell ref="G6:H6"/>
    <mergeCell ref="I6:L6"/>
    <mergeCell ref="N6:O6"/>
    <mergeCell ref="C8:E8"/>
    <mergeCell ref="G8:H8"/>
    <mergeCell ref="I8:L8"/>
    <mergeCell ref="N8:O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94218-17D7-4A3D-80BA-F449589F7A64}">
  <dimension ref="B2:D14"/>
  <sheetViews>
    <sheetView workbookViewId="0">
      <selection sqref="A1:XFD1048576"/>
    </sheetView>
  </sheetViews>
  <sheetFormatPr defaultRowHeight="15.75"/>
  <sheetData>
    <row r="2" spans="2:4">
      <c r="B2" t="s">
        <v>48</v>
      </c>
    </row>
    <row r="3" spans="2:4">
      <c r="C3">
        <v>1</v>
      </c>
      <c r="D3">
        <f>SUM(1/12)</f>
        <v>8.3333333333333329E-2</v>
      </c>
    </row>
    <row r="4" spans="2:4">
      <c r="C4">
        <v>2</v>
      </c>
      <c r="D4">
        <f>SUM(D$3*C4)</f>
        <v>0.16666666666666666</v>
      </c>
    </row>
    <row r="5" spans="2:4">
      <c r="C5">
        <v>3</v>
      </c>
      <c r="D5">
        <f t="shared" ref="D5:D14" si="0">SUM(D$3*C5)</f>
        <v>0.25</v>
      </c>
    </row>
    <row r="6" spans="2:4">
      <c r="C6">
        <v>4</v>
      </c>
      <c r="D6">
        <f t="shared" si="0"/>
        <v>0.33333333333333331</v>
      </c>
    </row>
    <row r="7" spans="2:4">
      <c r="C7">
        <v>5</v>
      </c>
      <c r="D7">
        <f t="shared" si="0"/>
        <v>0.41666666666666663</v>
      </c>
    </row>
    <row r="8" spans="2:4">
      <c r="C8">
        <v>6</v>
      </c>
      <c r="D8">
        <f t="shared" si="0"/>
        <v>0.5</v>
      </c>
    </row>
    <row r="9" spans="2:4">
      <c r="C9">
        <v>7</v>
      </c>
      <c r="D9">
        <f t="shared" si="0"/>
        <v>0.58333333333333326</v>
      </c>
    </row>
    <row r="10" spans="2:4">
      <c r="C10">
        <v>8</v>
      </c>
      <c r="D10">
        <f t="shared" si="0"/>
        <v>0.66666666666666663</v>
      </c>
    </row>
    <row r="11" spans="2:4">
      <c r="C11">
        <v>9</v>
      </c>
      <c r="D11">
        <f t="shared" si="0"/>
        <v>0.75</v>
      </c>
    </row>
    <row r="12" spans="2:4">
      <c r="C12">
        <v>10</v>
      </c>
      <c r="D12">
        <f t="shared" si="0"/>
        <v>0.83333333333333326</v>
      </c>
    </row>
    <row r="13" spans="2:4">
      <c r="C13">
        <v>11</v>
      </c>
      <c r="D13">
        <f t="shared" si="0"/>
        <v>0.91666666666666663</v>
      </c>
    </row>
    <row r="14" spans="2:4">
      <c r="C14">
        <v>12</v>
      </c>
      <c r="D14">
        <f t="shared" si="0"/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46ce86-6d45-49a3-b9b4-cec9d80fd042">
      <Terms xmlns="http://schemas.microsoft.com/office/infopath/2007/PartnerControls"/>
    </lcf76f155ced4ddcb4097134ff3c332f>
    <TaxCatchAll xmlns="0828d1c0-70f0-48c5-9de0-13a6f22d84d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FD8047B57D9143BD5829143C2332CC" ma:contentTypeVersion="18" ma:contentTypeDescription="Create a new document." ma:contentTypeScope="" ma:versionID="5d9d15c07eff1e6f645ea5177efd94cc">
  <xsd:schema xmlns:xsd="http://www.w3.org/2001/XMLSchema" xmlns:xs="http://www.w3.org/2001/XMLSchema" xmlns:p="http://schemas.microsoft.com/office/2006/metadata/properties" xmlns:ns2="4446ce86-6d45-49a3-b9b4-cec9d80fd042" xmlns:ns3="0828d1c0-70f0-48c5-9de0-13a6f22d84dc" targetNamespace="http://schemas.microsoft.com/office/2006/metadata/properties" ma:root="true" ma:fieldsID="e05b3b80a20a2c3ef01ea37d852cfdd2" ns2:_="" ns3:_="">
    <xsd:import namespace="4446ce86-6d45-49a3-b9b4-cec9d80fd042"/>
    <xsd:import namespace="0828d1c0-70f0-48c5-9de0-13a6f22d84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46ce86-6d45-49a3-b9b4-cec9d80fd0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353c2a4e-b526-423a-8bae-6bee3ec89be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28d1c0-70f0-48c5-9de0-13a6f22d84d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b433a044-d9ad-4366-a158-846c7b727172}" ma:internalName="TaxCatchAll" ma:showField="CatchAllData" ma:web="0828d1c0-70f0-48c5-9de0-13a6f22d84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639CCB-17CD-40BA-92B5-2C1FF1775E50}">
  <ds:schemaRefs>
    <ds:schemaRef ds:uri="http://schemas.microsoft.com/office/2006/metadata/properties"/>
    <ds:schemaRef ds:uri="http://schemas.microsoft.com/office/infopath/2007/PartnerControls"/>
    <ds:schemaRef ds:uri="4446ce86-6d45-49a3-b9b4-cec9d80fd042"/>
    <ds:schemaRef ds:uri="0828d1c0-70f0-48c5-9de0-13a6f22d84dc"/>
  </ds:schemaRefs>
</ds:datastoreItem>
</file>

<file path=customXml/itemProps2.xml><?xml version="1.0" encoding="utf-8"?>
<ds:datastoreItem xmlns:ds="http://schemas.openxmlformats.org/officeDocument/2006/customXml" ds:itemID="{943C658C-5047-44A7-A005-D6EC6F0A3E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46ce86-6d45-49a3-b9b4-cec9d80fd042"/>
    <ds:schemaRef ds:uri="0828d1c0-70f0-48c5-9de0-13a6f22d84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158D07-7CF1-4BE8-B8B5-5388277E00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Site Notes</vt:lpstr>
      <vt:lpstr>Progress</vt:lpstr>
      <vt:lpstr>Renewal 2025</vt:lpstr>
      <vt:lpstr>VOA </vt:lpstr>
      <vt:lpstr>Measurements</vt:lpstr>
      <vt:lpstr>Lease summary</vt:lpstr>
      <vt:lpstr>Comp breakdown</vt:lpstr>
      <vt:lpstr>Conversion Info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Bree</dc:creator>
  <cp:lastModifiedBy>Anton | Bree Prenton</cp:lastModifiedBy>
  <dcterms:created xsi:type="dcterms:W3CDTF">2017-07-13T08:08:02Z</dcterms:created>
  <dcterms:modified xsi:type="dcterms:W3CDTF">2025-01-23T09:23:06Z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0x01010087FD8047B57D9143BD5829143C2332CC</vt:lpwstr>
  </property>
  <property fmtid="{D5CDD505-2E9C-101B-9397-08002B2CF9AE}" pid="3" name="MediaServiceImageTags">
    <vt:lpwstr/>
  </property>
</Properties>
</file>