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3"/>
  </bookViews>
  <sheets>
    <sheet name="EtatImmobilisation" sheetId="1" state="visible" r:id="rId2"/>
    <sheet name="CompteResultat12mois" sheetId="2" state="visible" r:id="rId3"/>
    <sheet name="PlanTreso12mois" sheetId="3" state="visible" r:id="rId4"/>
    <sheet name="CompteResultat3ans" sheetId="4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<sst xmlns="http://schemas.openxmlformats.org/spreadsheetml/2006/main" count="277" uniqueCount="147">
  <si>
    <t>Etat d'immobilisation Auto Ecole XXXX</t>
  </si>
  <si>
    <t>Ref</t>
  </si>
  <si>
    <t>Désignation</t>
  </si>
  <si>
    <t>Date Acquisition</t>
  </si>
  <si>
    <t>Ref Pièce justificative</t>
  </si>
  <si>
    <t>Valeur d'acquisition HT</t>
  </si>
  <si>
    <t>Durée (ans) Amortissement</t>
  </si>
  <si>
    <t>ae0001</t>
  </si>
  <si>
    <t>Frais d'installation</t>
  </si>
  <si>
    <t>janvier</t>
  </si>
  <si>
    <t>ae0002</t>
  </si>
  <si>
    <t>Travaux d'aménagement local</t>
  </si>
  <si>
    <t>ae0003</t>
  </si>
  <si>
    <t>Ordinateur Portable</t>
  </si>
  <si>
    <t>mai</t>
  </si>
  <si>
    <t>ae0004</t>
  </si>
  <si>
    <t>Imprimante Laser HP</t>
  </si>
  <si>
    <t>ae0005</t>
  </si>
  <si>
    <t>Bureau d'accueil + chaise + Etagere</t>
  </si>
  <si>
    <t>avril</t>
  </si>
  <si>
    <t>ae0006</t>
  </si>
  <si>
    <t>15 chaises + Tablettes</t>
  </si>
  <si>
    <t>ae0007</t>
  </si>
  <si>
    <t>Matériel pédagogique (affiche salle code + panneau de toit )</t>
  </si>
  <si>
    <t>ae0008</t>
  </si>
  <si>
    <t>Vidéoprojecteur + Lecteur DVD</t>
  </si>
  <si>
    <t>ae0009</t>
  </si>
  <si>
    <t>4 DVD ENPC</t>
  </si>
  <si>
    <t>Total</t>
  </si>
  <si>
    <t>DOTATION ANNUEL AUX AMORTISSEMENTS</t>
  </si>
  <si>
    <t>Nb mois ammortiss.</t>
  </si>
  <si>
    <t>Mensualité</t>
  </si>
  <si>
    <t>Nb mois mens An 1</t>
  </si>
  <si>
    <t>Année 1</t>
  </si>
  <si>
    <t>Année 2</t>
  </si>
  <si>
    <t>Année 3</t>
  </si>
  <si>
    <t>TOTAL</t>
  </si>
  <si>
    <t>COMPTE DE RESULTAT</t>
  </si>
  <si>
    <t>(Sans Soldes Intermédiaires de Gestion)</t>
  </si>
  <si>
    <t>Pamétrage</t>
  </si>
  <si>
    <t>Janv</t>
  </si>
  <si>
    <t>Fev</t>
  </si>
  <si>
    <t>Mars</t>
  </si>
  <si>
    <t>Avril</t>
  </si>
  <si>
    <t>Mai</t>
  </si>
  <si>
    <t>Juin</t>
  </si>
  <si>
    <t>Juill</t>
  </si>
  <si>
    <t>Aout</t>
  </si>
  <si>
    <t>Sept</t>
  </si>
  <si>
    <t>Oct</t>
  </si>
  <si>
    <t>Nov</t>
  </si>
  <si>
    <t>Dec</t>
  </si>
  <si>
    <t>1ère année</t>
  </si>
  <si>
    <t>CA HT moyer par inscript permis</t>
  </si>
  <si>
    <t>Nb inscription permis</t>
  </si>
  <si>
    <t>CA HT par stagiaire entreprise</t>
  </si>
  <si>
    <t>Nb stagiaires eco permis</t>
  </si>
  <si>
    <t>Loyer local</t>
  </si>
  <si>
    <t>Chiffre d'affaires HT</t>
  </si>
  <si>
    <t>Loyer vhl</t>
  </si>
  <si>
    <t>CA Permis B &amp; Permis A</t>
  </si>
  <si>
    <t>Carburant/mois/voiture</t>
  </si>
  <si>
    <t>CA Stage Entreprise</t>
  </si>
  <si>
    <t>Nb voiture</t>
  </si>
  <si>
    <t>Total des PRODUITS (A)</t>
  </si>
  <si>
    <t>Assurance (vhl, local) mensuels</t>
  </si>
  <si>
    <t>Charges externes</t>
  </si>
  <si>
    <t>Box Telecom</t>
  </si>
  <si>
    <t>Papier</t>
  </si>
  <si>
    <t>Electricité</t>
  </si>
  <si>
    <t>Cartouche d'encre</t>
  </si>
  <si>
    <t>Eau</t>
  </si>
  <si>
    <t>Fourniture pédagogique (consommable)</t>
  </si>
  <si>
    <t>1er loyer loc vhl</t>
  </si>
  <si>
    <t>loyer local</t>
  </si>
  <si>
    <t>Forfait GSM mensuel</t>
  </si>
  <si>
    <t>loyer vhl</t>
  </si>
  <si>
    <t>carburant</t>
  </si>
  <si>
    <t>Entretien Véhicule</t>
  </si>
  <si>
    <t>Entretien Local</t>
  </si>
  <si>
    <t>Hypothèses</t>
  </si>
  <si>
    <t>http://www.rsi.fr/simulateur-de-cotisations-sociales.html</t>
  </si>
  <si>
    <t>Exonération des charges sociales grâce au dispositif ACCRE</t>
  </si>
  <si>
    <t>Box Telecom/Interne Pro</t>
  </si>
  <si>
    <t>Assurances</t>
  </si>
  <si>
    <t>Forfait Téléphone illimité </t>
  </si>
  <si>
    <t>Frais d'installation = Frais agence pour le local + Enregistrement entreprise</t>
  </si>
  <si>
    <t>Internet/Telecom</t>
  </si>
  <si>
    <t>Location du véhicule AE sur 24 mois</t>
  </si>
  <si>
    <t>Affranchissement</t>
  </si>
  <si>
    <t>Frais formation = Capacité de gestion + Stage Eco conduite</t>
  </si>
  <si>
    <t>Abonnement téléphone portable</t>
  </si>
  <si>
    <t>Impasse sur les boitîers Télédis (Pack de 8 = 2000 Euros HT)</t>
  </si>
  <si>
    <t>Marketing (affiche, brochure, prospection)</t>
  </si>
  <si>
    <t>Pas d'embauche sur 3 ans</t>
  </si>
  <si>
    <t>Autres Impôts et taxes </t>
  </si>
  <si>
    <t>Prêt bancaire de 10 000 € sur 60 mois couplé à un prêt d'honneur NACRE</t>
  </si>
  <si>
    <t>Cotisation sociale obligatoire</t>
  </si>
  <si>
    <t>Formations et Documentations</t>
  </si>
  <si>
    <t>Frais restauration</t>
  </si>
  <si>
    <t>Frais de Gestion (cabinet aide création, comptable)</t>
  </si>
  <si>
    <t>Divers</t>
  </si>
  <si>
    <t>Impôts et taxes</t>
  </si>
  <si>
    <t>Taxe Pro / CFE</t>
  </si>
  <si>
    <t>Charges de personnel</t>
  </si>
  <si>
    <t>Charges financières</t>
  </si>
  <si>
    <t>Intérêts sur emprunts à moyen et long terme</t>
  </si>
  <si>
    <t>Agios sur dettes à court terme</t>
  </si>
  <si>
    <t>Charges exceptionnelles</t>
  </si>
  <si>
    <t>Dotations aux amortissements</t>
  </si>
  <si>
    <t>Total des CHARGES (B)</t>
  </si>
  <si>
    <t>RESULTAT NET</t>
  </si>
  <si>
    <t>Soldes en debut de mois (+ ou -)</t>
  </si>
  <si>
    <t>ENCAISSEMENT</t>
  </si>
  <si>
    <t>EXPLOITATION</t>
  </si>
  <si>
    <t>Recette Activité </t>
  </si>
  <si>
    <t>HORS EXPLOITATION</t>
  </si>
  <si>
    <t>Apport Actionnaires</t>
  </si>
  <si>
    <t>Compte Courant d'Associés</t>
  </si>
  <si>
    <t>Prêt Banque/Etat</t>
  </si>
  <si>
    <t>Prime/Subvention d'équipement</t>
  </si>
  <si>
    <t>TOTAL (1)</t>
  </si>
  <si>
    <t>DECAISSEMENTS (TTC)</t>
  </si>
  <si>
    <t>D'EXPLOITATION</t>
  </si>
  <si>
    <t>loyer véhicule</t>
  </si>
  <si>
    <t>ACHATS DE FOURNITURES</t>
  </si>
  <si>
    <t>Fourniture pédagogique</t>
  </si>
  <si>
    <t>INVESTISSEMENT</t>
  </si>
  <si>
    <t>Matériel pédagogique</t>
  </si>
  <si>
    <t>CHARGES EXTERNES</t>
  </si>
  <si>
    <t>Internet / Telephone</t>
  </si>
  <si>
    <t>Téléphones Portable</t>
  </si>
  <si>
    <t>Marketing (pub, prospection)</t>
  </si>
  <si>
    <t>Frais de Gestion (cabinet, compta)</t>
  </si>
  <si>
    <t>FRAIS DE PERSONNEL</t>
  </si>
  <si>
    <t>Moniteur Salarié 1</t>
  </si>
  <si>
    <t>Secrétaire 1</t>
  </si>
  <si>
    <t>CHARGES FINANCIERES</t>
  </si>
  <si>
    <t>Agios et intérêts payés</t>
  </si>
  <si>
    <t>Impot Société</t>
  </si>
  <si>
    <t>Taxe Professionnelle</t>
  </si>
  <si>
    <t>Remboursement d'emprunts </t>
  </si>
  <si>
    <t>Fournisseurs d'immobilisations</t>
  </si>
  <si>
    <t>TOTAL (2)</t>
  </si>
  <si>
    <t>BILAN FIN DE MOIS</t>
  </si>
  <si>
    <t>Solde en fin de mois (1-2)</t>
  </si>
  <si>
    <t>Nb mois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</si>
</sst>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,\€;[RED]\-#,##0.00,\€"/>
    <numFmt numFmtId="166" formatCode="DD/MM/YYYY"/>
    <numFmt numFmtId="167" formatCode="#,##0,\€;[RED]\-#,##0,\€"/>
    <numFmt numFmtId="168" formatCode="#,##0,\€"/>
    <numFmt numFmtId="169" formatCode="#,##0"/>
    <numFmt numFmtId="170" formatCode="0.00"/>
    <numFmt numFmtId="171" formatCode="#,##0.00,_€"/>
    <numFmt numFmtId="172" formatCode="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u val="single"/>
      <sz val="20"/>
      <name val="Arial"/>
      <family val="2"/>
      <charset val="1"/>
    </font>
    <font>
      <b val="true"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9"/>
      <name val="Arial"/>
      <family val="2"/>
      <charset val="1"/>
    </font>
    <font>
      <b val="true"/>
      <sz val="14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C0C0C0"/>
        <bgColor rgb="FFCCCCFF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dxfs count="1">
    <dxf>
      <font>
        <b val="true"/>
        <sz val="11"/>
        <color rgb="FFFF0000"/>
        <name val="Calibri"/>
        <family val="2"/>
        <charset val="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rsi.fr/simulateur-de-cotisations-sociales.html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://www.rsi.fr/simulateur-de-cotisations-sociales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RowHeight="15"/>
  <cols>
    <col collapsed="false" hidden="false" max="1" min="1" style="0" width="10.7295918367347"/>
    <col collapsed="false" hidden="false" max="2" min="2" style="0" width="55.2857142857143"/>
    <col collapsed="false" hidden="false" max="3" min="3" style="0" width="20.2857142857143"/>
    <col collapsed="false" hidden="false" max="4" min="4" style="0" width="10.7295918367347"/>
    <col collapsed="false" hidden="false" max="5" min="5" style="0" width="24.2908163265306"/>
    <col collapsed="false" hidden="false" max="6" min="6" style="0" width="16.8571428571429"/>
    <col collapsed="false" hidden="false" max="1025" min="7" style="0" width="10.7295918367347"/>
  </cols>
  <sheetData>
    <row r="1" customFormat="false" ht="23.25" hidden="false" customHeight="false" outlineLevel="0" collapsed="false">
      <c r="A1" s="1" t="s">
        <v>0</v>
      </c>
      <c r="B1" s="1"/>
      <c r="C1" s="1"/>
      <c r="D1" s="1"/>
      <c r="E1" s="1"/>
      <c r="F1" s="1"/>
    </row>
    <row r="3" customFormat="false" ht="30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customFormat="false" ht="15" hidden="false" customHeight="false" outlineLevel="0" collapsed="false">
      <c r="A4" s="3" t="s">
        <v>7</v>
      </c>
      <c r="B4" s="4" t="s">
        <v>8</v>
      </c>
      <c r="C4" s="4" t="s">
        <v>9</v>
      </c>
      <c r="D4" s="2"/>
      <c r="E4" s="5" t="n">
        <v>3500</v>
      </c>
      <c r="F4" s="4" t="n">
        <v>10</v>
      </c>
    </row>
    <row r="5" customFormat="false" ht="15" hidden="false" customHeight="false" outlineLevel="0" collapsed="false">
      <c r="A5" s="3" t="s">
        <v>10</v>
      </c>
      <c r="B5" s="3" t="s">
        <v>11</v>
      </c>
      <c r="C5" s="6" t="s">
        <v>9</v>
      </c>
      <c r="D5" s="3"/>
      <c r="E5" s="5" t="n">
        <v>3000</v>
      </c>
      <c r="F5" s="3" t="n">
        <v>10</v>
      </c>
    </row>
    <row r="6" customFormat="false" ht="15" hidden="false" customHeight="false" outlineLevel="0" collapsed="false">
      <c r="A6" s="3" t="s">
        <v>12</v>
      </c>
      <c r="B6" s="3" t="s">
        <v>13</v>
      </c>
      <c r="C6" s="6" t="s">
        <v>14</v>
      </c>
      <c r="D6" s="3"/>
      <c r="E6" s="5" t="n">
        <v>600</v>
      </c>
      <c r="F6" s="3" t="n">
        <v>3</v>
      </c>
    </row>
    <row r="7" customFormat="false" ht="15" hidden="false" customHeight="false" outlineLevel="0" collapsed="false">
      <c r="A7" s="3" t="s">
        <v>15</v>
      </c>
      <c r="B7" s="3" t="s">
        <v>16</v>
      </c>
      <c r="C7" s="6" t="s">
        <v>14</v>
      </c>
      <c r="D7" s="3"/>
      <c r="E7" s="5" t="n">
        <v>200</v>
      </c>
      <c r="F7" s="3" t="n">
        <v>3</v>
      </c>
    </row>
    <row r="8" customFormat="false" ht="15" hidden="false" customHeight="false" outlineLevel="0" collapsed="false">
      <c r="A8" s="3" t="s">
        <v>17</v>
      </c>
      <c r="B8" s="3" t="s">
        <v>18</v>
      </c>
      <c r="C8" s="6" t="s">
        <v>19</v>
      </c>
      <c r="D8" s="3"/>
      <c r="E8" s="5" t="n">
        <v>600</v>
      </c>
      <c r="F8" s="3" t="n">
        <v>5</v>
      </c>
    </row>
    <row r="9" customFormat="false" ht="15" hidden="false" customHeight="false" outlineLevel="0" collapsed="false">
      <c r="A9" s="3" t="s">
        <v>20</v>
      </c>
      <c r="B9" s="3" t="s">
        <v>21</v>
      </c>
      <c r="C9" s="6" t="s">
        <v>19</v>
      </c>
      <c r="D9" s="3"/>
      <c r="E9" s="5" t="n">
        <f aca="false">60*15</f>
        <v>900</v>
      </c>
      <c r="F9" s="3" t="n">
        <v>5</v>
      </c>
    </row>
    <row r="10" customFormat="false" ht="15" hidden="false" customHeight="false" outlineLevel="0" collapsed="false">
      <c r="A10" s="3" t="s">
        <v>22</v>
      </c>
      <c r="B10" s="3" t="s">
        <v>23</v>
      </c>
      <c r="C10" s="6" t="s">
        <v>19</v>
      </c>
      <c r="D10" s="3"/>
      <c r="E10" s="5" t="n">
        <v>100</v>
      </c>
      <c r="F10" s="3" t="n">
        <v>5</v>
      </c>
    </row>
    <row r="11" customFormat="false" ht="15" hidden="false" customHeight="false" outlineLevel="0" collapsed="false">
      <c r="A11" s="3" t="s">
        <v>24</v>
      </c>
      <c r="B11" s="3" t="s">
        <v>25</v>
      </c>
      <c r="C11" s="6" t="s">
        <v>19</v>
      </c>
      <c r="D11" s="3"/>
      <c r="E11" s="5" t="n">
        <v>1000</v>
      </c>
      <c r="F11" s="3" t="n">
        <v>3</v>
      </c>
    </row>
    <row r="12" customFormat="false" ht="15" hidden="false" customHeight="false" outlineLevel="0" collapsed="false">
      <c r="A12" s="3" t="s">
        <v>26</v>
      </c>
      <c r="B12" s="3" t="s">
        <v>27</v>
      </c>
      <c r="C12" s="6" t="s">
        <v>14</v>
      </c>
      <c r="D12" s="3"/>
      <c r="E12" s="5" t="n">
        <f aca="false">4*142</f>
        <v>568</v>
      </c>
      <c r="F12" s="3" t="n">
        <v>3</v>
      </c>
    </row>
    <row r="13" customFormat="false" ht="15.75" hidden="false" customHeight="false" outlineLevel="0" collapsed="false">
      <c r="A13" s="7"/>
      <c r="B13" s="7"/>
      <c r="C13" s="7"/>
      <c r="D13" s="7"/>
      <c r="E13" s="7"/>
      <c r="F13" s="7"/>
    </row>
    <row r="14" customFormat="false" ht="19.5" hidden="false" customHeight="false" outlineLevel="0" collapsed="false">
      <c r="A14" s="8" t="s">
        <v>28</v>
      </c>
      <c r="B14" s="7"/>
      <c r="C14" s="7"/>
      <c r="D14" s="7"/>
      <c r="E14" s="9" t="n">
        <f aca="false">SUM(E4:E12)</f>
        <v>10468</v>
      </c>
      <c r="F14" s="7"/>
    </row>
    <row r="17" customFormat="false" ht="15" hidden="false" customHeight="false" outlineLevel="0" collapsed="false">
      <c r="A17" s="0" t="s">
        <v>29</v>
      </c>
    </row>
    <row r="19" customFormat="false" ht="15" hidden="false" customHeight="false" outlineLevel="0" collapsed="false">
      <c r="C19" s="0" t="s">
        <v>30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</row>
    <row r="20" customFormat="false" ht="15" hidden="false" customHeight="false" outlineLevel="0" collapsed="false">
      <c r="A20" s="3" t="s">
        <v>7</v>
      </c>
      <c r="B20" s="4" t="s">
        <v>8</v>
      </c>
      <c r="C20" s="0" t="n">
        <f aca="false">+F4*12</f>
        <v>120</v>
      </c>
      <c r="D20" s="10" t="n">
        <f aca="false">E4/C20</f>
        <v>29.1666666666667</v>
      </c>
      <c r="E20" s="0" t="n">
        <v>12</v>
      </c>
      <c r="F20" s="10" t="n">
        <f aca="false">D20*E20</f>
        <v>350</v>
      </c>
      <c r="G20" s="10" t="n">
        <f aca="false">D20*12</f>
        <v>350</v>
      </c>
      <c r="H20" s="10" t="n">
        <f aca="false">12*D20</f>
        <v>350</v>
      </c>
    </row>
    <row r="21" customFormat="false" ht="15" hidden="false" customHeight="false" outlineLevel="0" collapsed="false">
      <c r="A21" s="3" t="s">
        <v>10</v>
      </c>
      <c r="B21" s="3" t="s">
        <v>11</v>
      </c>
      <c r="C21" s="0" t="n">
        <f aca="false">+F5*12</f>
        <v>120</v>
      </c>
      <c r="D21" s="10" t="n">
        <f aca="false">E5/C21</f>
        <v>25</v>
      </c>
      <c r="E21" s="0" t="n">
        <v>12</v>
      </c>
      <c r="F21" s="10" t="n">
        <f aca="false">D21*E21</f>
        <v>300</v>
      </c>
      <c r="G21" s="10" t="n">
        <f aca="false">D21*12</f>
        <v>300</v>
      </c>
      <c r="H21" s="10" t="n">
        <f aca="false">12*D21</f>
        <v>300</v>
      </c>
    </row>
    <row r="22" customFormat="false" ht="15" hidden="false" customHeight="false" outlineLevel="0" collapsed="false">
      <c r="A22" s="3" t="s">
        <v>12</v>
      </c>
      <c r="B22" s="3" t="s">
        <v>13</v>
      </c>
      <c r="C22" s="0" t="n">
        <f aca="false">+F6*12</f>
        <v>36</v>
      </c>
      <c r="D22" s="10" t="n">
        <f aca="false">E6/C22</f>
        <v>16.6666666666667</v>
      </c>
      <c r="E22" s="0" t="n">
        <v>8</v>
      </c>
      <c r="F22" s="10" t="n">
        <f aca="false">D22*E22</f>
        <v>133.333333333333</v>
      </c>
      <c r="G22" s="10" t="n">
        <f aca="false">D22*12</f>
        <v>200</v>
      </c>
      <c r="H22" s="10" t="n">
        <f aca="false">12*D22</f>
        <v>200</v>
      </c>
    </row>
    <row r="23" customFormat="false" ht="15" hidden="false" customHeight="false" outlineLevel="0" collapsed="false">
      <c r="A23" s="3" t="s">
        <v>15</v>
      </c>
      <c r="B23" s="3" t="s">
        <v>16</v>
      </c>
      <c r="C23" s="0" t="n">
        <f aca="false">+F7*12</f>
        <v>36</v>
      </c>
      <c r="D23" s="10" t="n">
        <f aca="false">E7/C23</f>
        <v>5.55555555555556</v>
      </c>
      <c r="E23" s="0" t="n">
        <v>8</v>
      </c>
      <c r="F23" s="10" t="n">
        <f aca="false">D23*E23</f>
        <v>44.4444444444444</v>
      </c>
      <c r="G23" s="10" t="n">
        <f aca="false">D23*12</f>
        <v>66.6666666666667</v>
      </c>
      <c r="H23" s="10" t="n">
        <f aca="false">12*D23</f>
        <v>66.6666666666667</v>
      </c>
    </row>
    <row r="24" customFormat="false" ht="15" hidden="false" customHeight="false" outlineLevel="0" collapsed="false">
      <c r="A24" s="3" t="s">
        <v>17</v>
      </c>
      <c r="B24" s="3" t="s">
        <v>18</v>
      </c>
      <c r="C24" s="0" t="n">
        <f aca="false">+F8*12</f>
        <v>60</v>
      </c>
      <c r="D24" s="10" t="n">
        <f aca="false">E8/C24</f>
        <v>10</v>
      </c>
      <c r="E24" s="0" t="n">
        <v>9</v>
      </c>
      <c r="F24" s="10" t="n">
        <f aca="false">D24*E24</f>
        <v>90</v>
      </c>
      <c r="G24" s="10" t="n">
        <f aca="false">D24*12</f>
        <v>120</v>
      </c>
      <c r="H24" s="10" t="n">
        <f aca="false">12*D24</f>
        <v>120</v>
      </c>
    </row>
    <row r="25" customFormat="false" ht="15" hidden="false" customHeight="false" outlineLevel="0" collapsed="false">
      <c r="A25" s="3" t="s">
        <v>20</v>
      </c>
      <c r="B25" s="3" t="s">
        <v>21</v>
      </c>
      <c r="C25" s="0" t="n">
        <f aca="false">+F9*12</f>
        <v>60</v>
      </c>
      <c r="D25" s="10" t="n">
        <f aca="false">E9/C25</f>
        <v>15</v>
      </c>
      <c r="E25" s="0" t="n">
        <v>9</v>
      </c>
      <c r="F25" s="10" t="n">
        <f aca="false">D25*E25</f>
        <v>135</v>
      </c>
      <c r="G25" s="10" t="n">
        <f aca="false">D25*12</f>
        <v>180</v>
      </c>
      <c r="H25" s="10" t="n">
        <f aca="false">12*D25</f>
        <v>180</v>
      </c>
    </row>
    <row r="26" customFormat="false" ht="15" hidden="false" customHeight="false" outlineLevel="0" collapsed="false">
      <c r="A26" s="3" t="s">
        <v>22</v>
      </c>
      <c r="B26" s="3" t="s">
        <v>23</v>
      </c>
      <c r="C26" s="0" t="n">
        <f aca="false">+F10*12</f>
        <v>60</v>
      </c>
      <c r="D26" s="10" t="n">
        <f aca="false">E10/C26</f>
        <v>1.66666666666667</v>
      </c>
      <c r="E26" s="0" t="n">
        <v>9</v>
      </c>
      <c r="F26" s="10" t="n">
        <f aca="false">D26*E26</f>
        <v>15</v>
      </c>
      <c r="G26" s="10" t="n">
        <f aca="false">D26*12</f>
        <v>20</v>
      </c>
      <c r="H26" s="10" t="n">
        <f aca="false">12*D26</f>
        <v>20</v>
      </c>
    </row>
    <row r="27" customFormat="false" ht="15" hidden="false" customHeight="false" outlineLevel="0" collapsed="false">
      <c r="A27" s="3" t="s">
        <v>24</v>
      </c>
      <c r="B27" s="3" t="s">
        <v>25</v>
      </c>
      <c r="C27" s="0" t="n">
        <f aca="false">+F11*12</f>
        <v>36</v>
      </c>
      <c r="D27" s="10" t="n">
        <f aca="false">E11/C27</f>
        <v>27.7777777777778</v>
      </c>
      <c r="E27" s="0" t="n">
        <v>9</v>
      </c>
      <c r="F27" s="10" t="n">
        <f aca="false">D27*E27</f>
        <v>250</v>
      </c>
      <c r="G27" s="10" t="n">
        <f aca="false">D27*12</f>
        <v>333.333333333333</v>
      </c>
      <c r="H27" s="10" t="n">
        <f aca="false">12*D27</f>
        <v>333.333333333333</v>
      </c>
    </row>
    <row r="28" customFormat="false" ht="15" hidden="false" customHeight="false" outlineLevel="0" collapsed="false">
      <c r="A28" s="3" t="s">
        <v>26</v>
      </c>
      <c r="B28" s="3" t="s">
        <v>27</v>
      </c>
      <c r="C28" s="0" t="n">
        <f aca="false">+F12*12</f>
        <v>36</v>
      </c>
      <c r="D28" s="10" t="n">
        <f aca="false">E12/C28</f>
        <v>15.7777777777778</v>
      </c>
      <c r="E28" s="0" t="n">
        <v>8</v>
      </c>
      <c r="F28" s="10" t="n">
        <f aca="false">D28*E28</f>
        <v>126.222222222222</v>
      </c>
      <c r="G28" s="10" t="n">
        <f aca="false">D28*12</f>
        <v>189.333333333333</v>
      </c>
      <c r="H28" s="10" t="n">
        <f aca="false">12*D28</f>
        <v>189.333333333333</v>
      </c>
    </row>
    <row r="30" customFormat="false" ht="15" hidden="false" customHeight="false" outlineLevel="0" collapsed="false">
      <c r="E30" s="11" t="s">
        <v>36</v>
      </c>
      <c r="F30" s="10" t="n">
        <f aca="false">SUM(F20:F28)</f>
        <v>1444</v>
      </c>
      <c r="G30" s="10" t="n">
        <f aca="false">SUM(G20:G28)</f>
        <v>1759.33333333333</v>
      </c>
      <c r="H30" s="10" t="n">
        <f aca="false">SUM(H20:H28)</f>
        <v>1759.33333333333</v>
      </c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5"/>
  <sheetViews>
    <sheetView windowProtection="false"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S5" activeCellId="0" sqref="S5"/>
    </sheetView>
  </sheetViews>
  <sheetFormatPr defaultRowHeight="15"/>
  <cols>
    <col collapsed="false" hidden="false" max="1" min="1" style="0" width="2.41836734693878"/>
    <col collapsed="false" hidden="false" max="2" min="2" style="0" width="5.57142857142857"/>
    <col collapsed="false" hidden="false" max="3" min="3" style="0" width="30.0051020408163"/>
    <col collapsed="false" hidden="false" max="4" min="4" style="0" width="8.56632653061224"/>
    <col collapsed="false" hidden="false" max="5" min="5" style="0" width="7.56632653061225"/>
    <col collapsed="false" hidden="false" max="8" min="6" style="0" width="8.56632653061224"/>
    <col collapsed="false" hidden="false" max="13" min="9" style="0" width="8"/>
    <col collapsed="false" hidden="false" max="15" min="14" style="0" width="7.56632653061225"/>
    <col collapsed="false" hidden="false" max="16" min="16" style="0" width="12.5714285714286"/>
    <col collapsed="false" hidden="false" max="17" min="17" style="0" width="5.42857142857143"/>
    <col collapsed="false" hidden="false" max="18" min="18" style="0" width="30.1377551020408"/>
    <col collapsed="false" hidden="false" max="19" min="19" style="0" width="10.4234693877551"/>
    <col collapsed="false" hidden="false" max="1025" min="20" style="0" width="10.7295918367347"/>
  </cols>
  <sheetData>
    <row r="1" customFormat="false" ht="26.25" hidden="false" customHeight="false" outlineLevel="0" collapsed="false">
      <c r="B1" s="12" t="s">
        <v>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customFormat="false" ht="15.75" hidden="false" customHeight="false" outlineLevel="0" collapsed="false">
      <c r="B2" s="13"/>
      <c r="C2" s="14" t="s">
        <v>38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customFormat="false" ht="15" hidden="false" customHeight="false" outlineLevel="0" collapsed="false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customFormat="false" ht="15.75" hidden="false" customHeight="false" outlineLevel="0" collapsed="false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R4" s="15" t="s">
        <v>39</v>
      </c>
      <c r="S4" s="15"/>
    </row>
    <row r="5" customFormat="false" ht="13.8" hidden="false" customHeight="false" outlineLevel="0" collapsed="false">
      <c r="A5" s="16"/>
      <c r="B5" s="17"/>
      <c r="C5" s="18"/>
      <c r="D5" s="19" t="s">
        <v>40</v>
      </c>
      <c r="E5" s="19" t="s">
        <v>41</v>
      </c>
      <c r="F5" s="19" t="s">
        <v>42</v>
      </c>
      <c r="G5" s="19" t="s">
        <v>43</v>
      </c>
      <c r="H5" s="19" t="s">
        <v>44</v>
      </c>
      <c r="I5" s="19" t="s">
        <v>45</v>
      </c>
      <c r="J5" s="19" t="s">
        <v>46</v>
      </c>
      <c r="K5" s="19" t="s">
        <v>47</v>
      </c>
      <c r="L5" s="19" t="s">
        <v>48</v>
      </c>
      <c r="M5" s="19" t="s">
        <v>49</v>
      </c>
      <c r="N5" s="19" t="s">
        <v>50</v>
      </c>
      <c r="O5" s="19" t="s">
        <v>51</v>
      </c>
      <c r="P5" s="19" t="s">
        <v>52</v>
      </c>
      <c r="R5" s="20" t="s">
        <v>53</v>
      </c>
      <c r="S5" s="21" t="n">
        <v>1500</v>
      </c>
    </row>
    <row r="6" customFormat="false" ht="15" hidden="false" customHeight="false" outlineLevel="0" collapsed="false">
      <c r="A6" s="22"/>
      <c r="C6" s="23" t="s">
        <v>54</v>
      </c>
      <c r="D6" s="24"/>
      <c r="E6" s="24"/>
      <c r="F6" s="24"/>
      <c r="G6" s="24"/>
      <c r="H6" s="24"/>
      <c r="I6" s="25" t="n">
        <v>3</v>
      </c>
      <c r="J6" s="25" t="n">
        <v>3</v>
      </c>
      <c r="K6" s="25" t="n">
        <v>2</v>
      </c>
      <c r="L6" s="25" t="n">
        <v>2</v>
      </c>
      <c r="M6" s="25" t="n">
        <v>1</v>
      </c>
      <c r="N6" s="25" t="n">
        <v>1</v>
      </c>
      <c r="O6" s="25" t="n">
        <v>3</v>
      </c>
      <c r="P6" s="25" t="n">
        <f aca="false">SUM(D6:O6)</f>
        <v>15</v>
      </c>
      <c r="R6" s="26" t="s">
        <v>55</v>
      </c>
      <c r="S6" s="27" t="n">
        <v>500</v>
      </c>
    </row>
    <row r="7" customFormat="false" ht="15.75" hidden="false" customHeight="false" outlineLevel="0" collapsed="false">
      <c r="A7" s="28"/>
      <c r="B7" s="29"/>
      <c r="C7" s="30" t="s">
        <v>56</v>
      </c>
      <c r="D7" s="31"/>
      <c r="E7" s="31"/>
      <c r="F7" s="31"/>
      <c r="G7" s="31"/>
      <c r="H7" s="31"/>
      <c r="I7" s="32"/>
      <c r="J7" s="32"/>
      <c r="K7" s="32"/>
      <c r="L7" s="32" t="n">
        <v>2</v>
      </c>
      <c r="M7" s="32" t="n">
        <v>3</v>
      </c>
      <c r="N7" s="32" t="n">
        <v>3</v>
      </c>
      <c r="O7" s="32" t="n">
        <v>3</v>
      </c>
      <c r="P7" s="32" t="n">
        <f aca="false">SUM(D7:O7)</f>
        <v>11</v>
      </c>
      <c r="R7" s="26" t="s">
        <v>57</v>
      </c>
      <c r="S7" s="27" t="n">
        <v>650</v>
      </c>
    </row>
    <row r="8" customFormat="false" ht="13.8" hidden="false" customHeight="false" outlineLevel="0" collapsed="false">
      <c r="A8" s="16"/>
      <c r="B8" s="33" t="s">
        <v>58</v>
      </c>
      <c r="C8" s="17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R8" s="26" t="s">
        <v>59</v>
      </c>
      <c r="S8" s="27" t="n">
        <v>450</v>
      </c>
    </row>
    <row r="9" customFormat="false" ht="15" hidden="false" customHeight="false" outlineLevel="0" collapsed="false">
      <c r="A9" s="22"/>
      <c r="B9" s="35" t="s">
        <v>60</v>
      </c>
      <c r="C9" s="36"/>
      <c r="D9" s="37"/>
      <c r="E9" s="37"/>
      <c r="F9" s="37"/>
      <c r="G9" s="37"/>
      <c r="H9" s="37"/>
      <c r="I9" s="37" t="n">
        <f aca="false">I6*$S$5</f>
        <v>4500</v>
      </c>
      <c r="J9" s="37" t="n">
        <f aca="false">J6*$S$5</f>
        <v>4500</v>
      </c>
      <c r="K9" s="37" t="n">
        <f aca="false">K6*$S$5</f>
        <v>3000</v>
      </c>
      <c r="L9" s="37" t="n">
        <f aca="false">L6*$S$5</f>
        <v>3000</v>
      </c>
      <c r="M9" s="37" t="n">
        <f aca="false">M6*$S$5</f>
        <v>1500</v>
      </c>
      <c r="N9" s="37" t="n">
        <f aca="false">N6*$S$5</f>
        <v>1500</v>
      </c>
      <c r="O9" s="37" t="n">
        <f aca="false">O6*$S$5</f>
        <v>4500</v>
      </c>
      <c r="P9" s="37" t="n">
        <f aca="false">SUM(I9:O9)</f>
        <v>22500</v>
      </c>
      <c r="R9" s="26" t="s">
        <v>61</v>
      </c>
      <c r="S9" s="27" t="n">
        <v>200</v>
      </c>
    </row>
    <row r="10" customFormat="false" ht="15.75" hidden="false" customHeight="false" outlineLevel="0" collapsed="false">
      <c r="A10" s="22"/>
      <c r="B10" s="35" t="s">
        <v>62</v>
      </c>
      <c r="C10" s="36"/>
      <c r="D10" s="37"/>
      <c r="E10" s="37"/>
      <c r="F10" s="37"/>
      <c r="G10" s="37"/>
      <c r="H10" s="37"/>
      <c r="I10" s="37" t="n">
        <f aca="false">I7*$S$6</f>
        <v>0</v>
      </c>
      <c r="J10" s="37" t="n">
        <f aca="false">J7*$S$6</f>
        <v>0</v>
      </c>
      <c r="K10" s="37" t="n">
        <f aca="false">K7*$S$6</f>
        <v>0</v>
      </c>
      <c r="L10" s="37" t="n">
        <f aca="false">L7*$S$6</f>
        <v>1000</v>
      </c>
      <c r="M10" s="37" t="n">
        <f aca="false">M7*$S$6</f>
        <v>1500</v>
      </c>
      <c r="N10" s="37" t="n">
        <f aca="false">N7*$S$6</f>
        <v>1500</v>
      </c>
      <c r="O10" s="37" t="n">
        <f aca="false">O7*$S$6</f>
        <v>1500</v>
      </c>
      <c r="P10" s="37" t="n">
        <f aca="false">SUM(I10:O10)</f>
        <v>5500</v>
      </c>
      <c r="R10" s="26" t="s">
        <v>63</v>
      </c>
      <c r="S10" s="26" t="n">
        <v>1</v>
      </c>
    </row>
    <row r="11" customFormat="false" ht="16.5" hidden="false" customHeight="true" outlineLevel="0" collapsed="false">
      <c r="A11" s="38" t="s">
        <v>64</v>
      </c>
      <c r="B11" s="38"/>
      <c r="C11" s="38"/>
      <c r="D11" s="39"/>
      <c r="E11" s="39"/>
      <c r="F11" s="39"/>
      <c r="G11" s="39"/>
      <c r="H11" s="39"/>
      <c r="I11" s="40" t="n">
        <f aca="false">SUM(I8:I10)</f>
        <v>4500</v>
      </c>
      <c r="J11" s="40" t="n">
        <f aca="false">SUM(J8:J10)</f>
        <v>4500</v>
      </c>
      <c r="K11" s="40" t="n">
        <f aca="false">SUM(K8:K10)</f>
        <v>3000</v>
      </c>
      <c r="L11" s="40" t="n">
        <f aca="false">SUM(L8:L10)</f>
        <v>4000</v>
      </c>
      <c r="M11" s="40" t="n">
        <f aca="false">SUM(M8:M10)</f>
        <v>3000</v>
      </c>
      <c r="N11" s="40" t="n">
        <f aca="false">SUM(N8:N10)</f>
        <v>3000</v>
      </c>
      <c r="O11" s="40" t="n">
        <f aca="false">SUM(O8:O10)</f>
        <v>6000</v>
      </c>
      <c r="P11" s="41" t="n">
        <f aca="false">SUM(P8:P10)</f>
        <v>28000</v>
      </c>
      <c r="R11" s="26" t="s">
        <v>65</v>
      </c>
      <c r="S11" s="27" t="n">
        <v>120</v>
      </c>
    </row>
    <row r="12" customFormat="false" ht="22.5" hidden="false" customHeight="true" outlineLevel="0" collapsed="false">
      <c r="A12" s="42" t="s">
        <v>66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R12" s="26" t="s">
        <v>67</v>
      </c>
      <c r="S12" s="27" t="n">
        <v>40</v>
      </c>
    </row>
    <row r="13" customFormat="false" ht="15" hidden="false" customHeight="false" outlineLevel="0" collapsed="false">
      <c r="A13" s="42"/>
      <c r="B13" s="35" t="s">
        <v>68</v>
      </c>
      <c r="C13" s="36"/>
      <c r="D13" s="37"/>
      <c r="E13" s="37"/>
      <c r="F13" s="37"/>
      <c r="G13" s="37"/>
      <c r="H13" s="37"/>
      <c r="I13" s="37" t="n">
        <v>5</v>
      </c>
      <c r="J13" s="37"/>
      <c r="K13" s="37" t="n">
        <v>5</v>
      </c>
      <c r="L13" s="37"/>
      <c r="M13" s="37" t="n">
        <v>5</v>
      </c>
      <c r="N13" s="37"/>
      <c r="O13" s="37" t="n">
        <v>5</v>
      </c>
      <c r="P13" s="37" t="n">
        <f aca="false">SUM(D13:O13)</f>
        <v>20</v>
      </c>
      <c r="R13" s="26" t="s">
        <v>69</v>
      </c>
      <c r="S13" s="27" t="n">
        <v>30</v>
      </c>
    </row>
    <row r="14" customFormat="false" ht="15" hidden="false" customHeight="false" outlineLevel="0" collapsed="false">
      <c r="A14" s="42"/>
      <c r="B14" s="35" t="s">
        <v>70</v>
      </c>
      <c r="C14" s="36"/>
      <c r="D14" s="37"/>
      <c r="E14" s="37"/>
      <c r="F14" s="37"/>
      <c r="G14" s="37"/>
      <c r="H14" s="37"/>
      <c r="I14" s="37" t="n">
        <v>40</v>
      </c>
      <c r="J14" s="37"/>
      <c r="K14" s="37" t="n">
        <v>40</v>
      </c>
      <c r="L14" s="37"/>
      <c r="M14" s="37" t="n">
        <v>40</v>
      </c>
      <c r="N14" s="37"/>
      <c r="O14" s="37" t="n">
        <v>40</v>
      </c>
      <c r="P14" s="37" t="n">
        <f aca="false">SUM(D14:O14)</f>
        <v>160</v>
      </c>
      <c r="R14" s="26" t="s">
        <v>71</v>
      </c>
      <c r="S14" s="27" t="n">
        <v>20</v>
      </c>
    </row>
    <row r="15" customFormat="false" ht="15" hidden="false" customHeight="false" outlineLevel="0" collapsed="false">
      <c r="A15" s="42"/>
      <c r="B15" s="35" t="s">
        <v>72</v>
      </c>
      <c r="C15" s="36"/>
      <c r="D15" s="37"/>
      <c r="E15" s="37"/>
      <c r="F15" s="37"/>
      <c r="G15" s="37"/>
      <c r="H15" s="37" t="n">
        <v>250</v>
      </c>
      <c r="I15" s="37"/>
      <c r="J15" s="37"/>
      <c r="K15" s="37"/>
      <c r="L15" s="37"/>
      <c r="M15" s="37"/>
      <c r="N15" s="37"/>
      <c r="O15" s="37"/>
      <c r="P15" s="37" t="n">
        <f aca="false">SUM(D15:O15)</f>
        <v>250</v>
      </c>
      <c r="R15" s="26" t="s">
        <v>73</v>
      </c>
      <c r="S15" s="27" t="n">
        <v>5000</v>
      </c>
    </row>
    <row r="16" customFormat="false" ht="15" hidden="false" customHeight="false" outlineLevel="0" collapsed="false">
      <c r="A16" s="42"/>
      <c r="B16" s="35" t="s">
        <v>74</v>
      </c>
      <c r="C16" s="36"/>
      <c r="D16" s="37" t="n">
        <v>650</v>
      </c>
      <c r="E16" s="37" t="n">
        <v>650</v>
      </c>
      <c r="F16" s="37" t="n">
        <v>650</v>
      </c>
      <c r="G16" s="37" t="n">
        <v>650</v>
      </c>
      <c r="H16" s="37" t="n">
        <v>650</v>
      </c>
      <c r="I16" s="37" t="n">
        <v>650</v>
      </c>
      <c r="J16" s="37" t="n">
        <v>650</v>
      </c>
      <c r="K16" s="37" t="n">
        <v>650</v>
      </c>
      <c r="L16" s="37" t="n">
        <v>650</v>
      </c>
      <c r="M16" s="37" t="n">
        <v>650</v>
      </c>
      <c r="N16" s="37" t="n">
        <v>650</v>
      </c>
      <c r="O16" s="37" t="n">
        <v>650</v>
      </c>
      <c r="P16" s="37" t="n">
        <f aca="false">SUM(D16:O16)</f>
        <v>7800</v>
      </c>
      <c r="R16" s="26" t="s">
        <v>75</v>
      </c>
      <c r="S16" s="26" t="n">
        <v>20</v>
      </c>
    </row>
    <row r="17" customFormat="false" ht="15" hidden="false" customHeight="false" outlineLevel="0" collapsed="false">
      <c r="A17" s="42"/>
      <c r="B17" s="35" t="s">
        <v>76</v>
      </c>
      <c r="C17" s="36"/>
      <c r="D17" s="37"/>
      <c r="E17" s="37"/>
      <c r="F17" s="37" t="n">
        <v>5000</v>
      </c>
      <c r="G17" s="37" t="n">
        <v>450</v>
      </c>
      <c r="H17" s="37" t="n">
        <v>450</v>
      </c>
      <c r="I17" s="37" t="n">
        <v>450</v>
      </c>
      <c r="J17" s="37" t="n">
        <v>450</v>
      </c>
      <c r="K17" s="37" t="n">
        <v>450</v>
      </c>
      <c r="L17" s="37" t="n">
        <v>450</v>
      </c>
      <c r="M17" s="37" t="n">
        <v>450</v>
      </c>
      <c r="N17" s="37" t="n">
        <v>450</v>
      </c>
      <c r="O17" s="37" t="n">
        <v>450</v>
      </c>
      <c r="P17" s="37" t="n">
        <f aca="false">SUM(D17:O17)</f>
        <v>9050</v>
      </c>
      <c r="R17" s="36"/>
      <c r="S17" s="36"/>
    </row>
    <row r="18" customFormat="false" ht="15" hidden="false" customHeight="false" outlineLevel="0" collapsed="false">
      <c r="A18" s="42"/>
      <c r="B18" s="35" t="s">
        <v>77</v>
      </c>
      <c r="C18" s="36"/>
      <c r="D18" s="37"/>
      <c r="E18" s="37"/>
      <c r="F18" s="37" t="n">
        <v>50</v>
      </c>
      <c r="G18" s="37" t="n">
        <v>100</v>
      </c>
      <c r="H18" s="37" t="n">
        <v>100</v>
      </c>
      <c r="I18" s="37" t="n">
        <v>150</v>
      </c>
      <c r="J18" s="37" t="n">
        <v>150</v>
      </c>
      <c r="K18" s="37" t="n">
        <v>200</v>
      </c>
      <c r="L18" s="37" t="n">
        <v>200</v>
      </c>
      <c r="M18" s="37" t="n">
        <v>200</v>
      </c>
      <c r="N18" s="37" t="n">
        <v>200</v>
      </c>
      <c r="O18" s="37" t="n">
        <v>200</v>
      </c>
      <c r="P18" s="37" t="n">
        <f aca="false">SUM(D18:O18)</f>
        <v>1550</v>
      </c>
    </row>
    <row r="19" customFormat="false" ht="15" hidden="false" customHeight="false" outlineLevel="0" collapsed="false">
      <c r="A19" s="42"/>
      <c r="B19" s="35" t="s">
        <v>78</v>
      </c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 t="n">
        <f aca="false">SUM(D19:O19)</f>
        <v>0</v>
      </c>
    </row>
    <row r="20" customFormat="false" ht="15" hidden="false" customHeight="false" outlineLevel="0" collapsed="false">
      <c r="A20" s="42"/>
      <c r="B20" s="35" t="s">
        <v>79</v>
      </c>
      <c r="C20" s="36"/>
      <c r="D20" s="37"/>
      <c r="E20" s="37"/>
      <c r="F20" s="37" t="n">
        <v>50</v>
      </c>
      <c r="G20" s="37"/>
      <c r="H20" s="37"/>
      <c r="I20" s="37" t="n">
        <v>20</v>
      </c>
      <c r="J20" s="37"/>
      <c r="K20" s="37" t="n">
        <v>20</v>
      </c>
      <c r="L20" s="37"/>
      <c r="M20" s="37" t="n">
        <v>20</v>
      </c>
      <c r="N20" s="37"/>
      <c r="O20" s="37" t="n">
        <v>20</v>
      </c>
      <c r="P20" s="37" t="n">
        <f aca="false">SUM(D20:O20)</f>
        <v>130</v>
      </c>
      <c r="R20" s="43" t="s">
        <v>80</v>
      </c>
      <c r="S20" s="44"/>
      <c r="T20" s="45" t="s">
        <v>81</v>
      </c>
    </row>
    <row r="21" customFormat="false" ht="15" hidden="false" customHeight="false" outlineLevel="0" collapsed="false">
      <c r="A21" s="22"/>
      <c r="B21" s="35" t="s">
        <v>69</v>
      </c>
      <c r="C21" s="36"/>
      <c r="D21" s="37"/>
      <c r="E21" s="37"/>
      <c r="F21" s="37" t="n">
        <v>90</v>
      </c>
      <c r="G21" s="37" t="n">
        <v>30</v>
      </c>
      <c r="H21" s="37" t="n">
        <v>30</v>
      </c>
      <c r="I21" s="37" t="n">
        <v>30</v>
      </c>
      <c r="J21" s="37" t="n">
        <v>30</v>
      </c>
      <c r="K21" s="37" t="n">
        <v>30</v>
      </c>
      <c r="L21" s="37" t="n">
        <v>30</v>
      </c>
      <c r="M21" s="37" t="n">
        <v>30</v>
      </c>
      <c r="N21" s="37" t="n">
        <v>30</v>
      </c>
      <c r="O21" s="37" t="n">
        <v>30</v>
      </c>
      <c r="P21" s="37" t="n">
        <f aca="false">SUM(D21:O21)</f>
        <v>360</v>
      </c>
      <c r="R21" s="0" t="s">
        <v>82</v>
      </c>
    </row>
    <row r="22" customFormat="false" ht="15" hidden="false" customHeight="false" outlineLevel="0" collapsed="false">
      <c r="A22" s="22"/>
      <c r="B22" s="35" t="s">
        <v>71</v>
      </c>
      <c r="C22" s="36"/>
      <c r="D22" s="37"/>
      <c r="E22" s="37"/>
      <c r="F22" s="37" t="n">
        <v>35</v>
      </c>
      <c r="G22" s="37" t="n">
        <v>5</v>
      </c>
      <c r="H22" s="37" t="n">
        <v>5</v>
      </c>
      <c r="I22" s="37" t="n">
        <v>5</v>
      </c>
      <c r="J22" s="37" t="n">
        <v>5</v>
      </c>
      <c r="K22" s="37" t="n">
        <v>40</v>
      </c>
      <c r="L22" s="37" t="n">
        <v>5</v>
      </c>
      <c r="M22" s="37" t="n">
        <v>5</v>
      </c>
      <c r="N22" s="37" t="n">
        <v>5</v>
      </c>
      <c r="O22" s="37" t="n">
        <v>5</v>
      </c>
      <c r="P22" s="37" t="n">
        <f aca="false">SUM(D22:O22)</f>
        <v>115</v>
      </c>
      <c r="R22" s="0" t="s">
        <v>83</v>
      </c>
    </row>
    <row r="23" customFormat="false" ht="15" hidden="false" customHeight="false" outlineLevel="0" collapsed="false">
      <c r="A23" s="22"/>
      <c r="B23" s="35" t="s">
        <v>84</v>
      </c>
      <c r="C23" s="36"/>
      <c r="D23" s="37" t="n">
        <v>30</v>
      </c>
      <c r="E23" s="37" t="n">
        <v>30</v>
      </c>
      <c r="F23" s="37" t="n">
        <v>120</v>
      </c>
      <c r="G23" s="37" t="n">
        <v>120</v>
      </c>
      <c r="H23" s="37" t="n">
        <v>120</v>
      </c>
      <c r="I23" s="37" t="n">
        <v>120</v>
      </c>
      <c r="J23" s="37" t="n">
        <v>120</v>
      </c>
      <c r="K23" s="37" t="n">
        <v>120</v>
      </c>
      <c r="L23" s="37" t="n">
        <v>120</v>
      </c>
      <c r="M23" s="37" t="n">
        <v>120</v>
      </c>
      <c r="N23" s="37" t="n">
        <v>120</v>
      </c>
      <c r="O23" s="37" t="n">
        <v>120</v>
      </c>
      <c r="P23" s="37" t="n">
        <f aca="false">SUM(D23:O23)</f>
        <v>1260</v>
      </c>
      <c r="R23" s="0" t="s">
        <v>85</v>
      </c>
    </row>
    <row r="24" customFormat="false" ht="15" hidden="false" customHeight="false" outlineLevel="0" collapsed="false">
      <c r="A24" s="22"/>
      <c r="B24" s="35" t="s">
        <v>8</v>
      </c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 t="n">
        <f aca="false">SUM(D24:O24)</f>
        <v>0</v>
      </c>
      <c r="R24" s="0" t="s">
        <v>86</v>
      </c>
    </row>
    <row r="25" customFormat="false" ht="15" hidden="false" customHeight="false" outlineLevel="0" collapsed="false">
      <c r="A25" s="22"/>
      <c r="B25" s="35" t="s">
        <v>87</v>
      </c>
      <c r="C25" s="36"/>
      <c r="D25" s="37"/>
      <c r="E25" s="37"/>
      <c r="F25" s="37"/>
      <c r="G25" s="37"/>
      <c r="H25" s="46" t="n">
        <v>35</v>
      </c>
      <c r="I25" s="46" t="n">
        <v>35</v>
      </c>
      <c r="J25" s="46" t="n">
        <v>35</v>
      </c>
      <c r="K25" s="46" t="n">
        <v>35</v>
      </c>
      <c r="L25" s="46" t="n">
        <v>35</v>
      </c>
      <c r="M25" s="46" t="n">
        <v>35</v>
      </c>
      <c r="N25" s="46" t="n">
        <v>35</v>
      </c>
      <c r="O25" s="46" t="n">
        <v>35</v>
      </c>
      <c r="P25" s="37" t="n">
        <f aca="false">SUM(D25:O25)</f>
        <v>280</v>
      </c>
      <c r="R25" s="0" t="s">
        <v>88</v>
      </c>
    </row>
    <row r="26" customFormat="false" ht="15" hidden="false" customHeight="false" outlineLevel="0" collapsed="false">
      <c r="A26" s="22"/>
      <c r="B26" s="35" t="s">
        <v>89</v>
      </c>
      <c r="C26" s="36"/>
      <c r="D26" s="37" t="n">
        <v>24</v>
      </c>
      <c r="E26" s="37"/>
      <c r="F26" s="37"/>
      <c r="G26" s="37"/>
      <c r="H26" s="37" t="n">
        <v>24</v>
      </c>
      <c r="I26" s="37"/>
      <c r="J26" s="37"/>
      <c r="K26" s="37"/>
      <c r="L26" s="37" t="n">
        <v>24</v>
      </c>
      <c r="M26" s="37"/>
      <c r="N26" s="37"/>
      <c r="O26" s="37"/>
      <c r="P26" s="37" t="n">
        <f aca="false">SUM(D26:O26)</f>
        <v>72</v>
      </c>
      <c r="R26" s="0" t="s">
        <v>90</v>
      </c>
    </row>
    <row r="27" customFormat="false" ht="15" hidden="false" customHeight="false" outlineLevel="0" collapsed="false">
      <c r="A27" s="22"/>
      <c r="B27" s="35" t="s">
        <v>91</v>
      </c>
      <c r="C27" s="36"/>
      <c r="D27" s="37"/>
      <c r="E27" s="37"/>
      <c r="F27" s="37"/>
      <c r="G27" s="37" t="n">
        <v>20</v>
      </c>
      <c r="H27" s="37" t="n">
        <v>20</v>
      </c>
      <c r="I27" s="37" t="n">
        <v>20</v>
      </c>
      <c r="J27" s="37" t="n">
        <v>20</v>
      </c>
      <c r="K27" s="37" t="n">
        <v>20</v>
      </c>
      <c r="L27" s="37" t="n">
        <v>20</v>
      </c>
      <c r="M27" s="37" t="n">
        <v>20</v>
      </c>
      <c r="N27" s="37" t="n">
        <v>20</v>
      </c>
      <c r="O27" s="37" t="n">
        <v>20</v>
      </c>
      <c r="P27" s="37" t="n">
        <f aca="false">SUM(D27:O27)</f>
        <v>180</v>
      </c>
      <c r="R27" s="0" t="s">
        <v>92</v>
      </c>
    </row>
    <row r="28" customFormat="false" ht="15" hidden="false" customHeight="false" outlineLevel="0" collapsed="false">
      <c r="A28" s="22"/>
      <c r="B28" s="35" t="s">
        <v>93</v>
      </c>
      <c r="C28" s="36"/>
      <c r="D28" s="37"/>
      <c r="E28" s="37"/>
      <c r="F28" s="37"/>
      <c r="G28" s="37"/>
      <c r="H28" s="37" t="n">
        <v>1000</v>
      </c>
      <c r="I28" s="37"/>
      <c r="J28" s="37"/>
      <c r="K28" s="37" t="n">
        <v>500</v>
      </c>
      <c r="L28" s="37"/>
      <c r="M28" s="37"/>
      <c r="N28" s="37" t="n">
        <v>500</v>
      </c>
      <c r="O28" s="37"/>
      <c r="P28" s="37" t="n">
        <f aca="false">SUM(D28:O28)</f>
        <v>2000</v>
      </c>
      <c r="R28" s="0" t="s">
        <v>94</v>
      </c>
    </row>
    <row r="29" customFormat="false" ht="15" hidden="false" customHeight="false" outlineLevel="0" collapsed="false">
      <c r="A29" s="22"/>
      <c r="B29" s="35" t="s">
        <v>95</v>
      </c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P29" s="37"/>
      <c r="R29" s="0" t="s">
        <v>96</v>
      </c>
    </row>
    <row r="30" customFormat="false" ht="15" hidden="false" customHeight="false" outlineLevel="0" collapsed="false">
      <c r="A30" s="22"/>
      <c r="B30" s="35" t="s">
        <v>97</v>
      </c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</row>
    <row r="31" customFormat="false" ht="15" hidden="false" customHeight="false" outlineLevel="0" collapsed="false">
      <c r="A31" s="22"/>
      <c r="B31" s="35" t="s">
        <v>98</v>
      </c>
      <c r="C31" s="36"/>
      <c r="D31" s="37"/>
      <c r="E31" s="37"/>
      <c r="F31" s="37" t="n">
        <v>750</v>
      </c>
      <c r="G31" s="37" t="n">
        <v>750</v>
      </c>
      <c r="H31" s="37"/>
      <c r="I31" s="37"/>
      <c r="J31" s="37"/>
      <c r="K31" s="37"/>
      <c r="L31" s="37"/>
      <c r="M31" s="37"/>
      <c r="N31" s="37"/>
      <c r="O31" s="37"/>
      <c r="P31" s="37" t="n">
        <f aca="false">SUM(D31:O31)</f>
        <v>1500</v>
      </c>
    </row>
    <row r="32" customFormat="false" ht="15" hidden="false" customHeight="false" outlineLevel="0" collapsed="false">
      <c r="A32" s="22"/>
      <c r="B32" s="35" t="s">
        <v>99</v>
      </c>
      <c r="C32" s="36"/>
      <c r="D32" s="37"/>
      <c r="E32" s="37"/>
      <c r="F32" s="37"/>
      <c r="G32" s="37"/>
      <c r="H32" s="37"/>
      <c r="I32" s="37" t="n">
        <v>100</v>
      </c>
      <c r="J32" s="37"/>
      <c r="K32" s="37"/>
      <c r="L32" s="37"/>
      <c r="M32" s="37"/>
      <c r="N32" s="37"/>
      <c r="O32" s="37"/>
      <c r="P32" s="37" t="n">
        <f aca="false">SUM(D32:O32)</f>
        <v>100</v>
      </c>
    </row>
    <row r="33" customFormat="false" ht="15" hidden="false" customHeight="false" outlineLevel="0" collapsed="false">
      <c r="A33" s="22"/>
      <c r="B33" s="35" t="s">
        <v>100</v>
      </c>
      <c r="C33" s="36"/>
      <c r="D33" s="37" t="n">
        <v>100</v>
      </c>
      <c r="E33" s="37" t="n">
        <v>200</v>
      </c>
      <c r="F33" s="37" t="n">
        <v>200</v>
      </c>
      <c r="G33" s="37"/>
      <c r="H33" s="37"/>
      <c r="I33" s="37"/>
      <c r="J33" s="37"/>
      <c r="K33" s="37"/>
      <c r="L33" s="37"/>
      <c r="M33" s="37"/>
      <c r="N33" s="37"/>
      <c r="O33" s="37" t="n">
        <v>1000</v>
      </c>
      <c r="P33" s="37" t="n">
        <f aca="false">SUM(D33:O33)</f>
        <v>1500</v>
      </c>
    </row>
    <row r="34" customFormat="false" ht="15" hidden="false" customHeight="false" outlineLevel="0" collapsed="false">
      <c r="A34" s="22"/>
      <c r="B34" s="35" t="s">
        <v>101</v>
      </c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customFormat="false" ht="15" hidden="false" customHeight="false" outlineLevel="0" collapsed="false">
      <c r="A35" s="42" t="s">
        <v>102</v>
      </c>
      <c r="B35" s="36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customFormat="false" ht="15" hidden="false" customHeight="false" outlineLevel="0" collapsed="false">
      <c r="A36" s="22"/>
      <c r="B36" s="35" t="s">
        <v>103</v>
      </c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customFormat="false" ht="15" hidden="false" customHeight="false" outlineLevel="0" collapsed="false">
      <c r="A37" s="42" t="s">
        <v>104</v>
      </c>
      <c r="B37" s="36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customFormat="false" ht="15" hidden="false" customHeight="false" outlineLevel="0" collapsed="false">
      <c r="A38" s="22"/>
      <c r="B38" s="35"/>
      <c r="C38" s="36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</row>
    <row r="39" customFormat="false" ht="15" hidden="false" customHeight="false" outlineLevel="0" collapsed="false">
      <c r="A39" s="42" t="s">
        <v>105</v>
      </c>
      <c r="B39" s="36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customFormat="false" ht="12" hidden="false" customHeight="true" outlineLevel="0" collapsed="false">
      <c r="A40" s="22"/>
      <c r="B40" s="35" t="s">
        <v>106</v>
      </c>
      <c r="C40" s="36"/>
      <c r="D40" s="37"/>
      <c r="E40" s="37"/>
      <c r="F40" s="37"/>
      <c r="G40" s="37"/>
      <c r="H40" s="37"/>
      <c r="I40" s="37" t="n">
        <v>190</v>
      </c>
      <c r="J40" s="37" t="n">
        <v>190</v>
      </c>
      <c r="K40" s="37" t="n">
        <v>190</v>
      </c>
      <c r="L40" s="37" t="n">
        <v>190</v>
      </c>
      <c r="M40" s="37" t="n">
        <v>190</v>
      </c>
      <c r="N40" s="37" t="n">
        <v>190</v>
      </c>
      <c r="O40" s="37" t="n">
        <v>190</v>
      </c>
      <c r="P40" s="37" t="n">
        <f aca="false">SUM(D40:O40)</f>
        <v>1330</v>
      </c>
    </row>
    <row r="41" customFormat="false" ht="12.75" hidden="false" customHeight="true" outlineLevel="0" collapsed="false">
      <c r="A41" s="22"/>
      <c r="B41" s="35" t="s">
        <v>107</v>
      </c>
      <c r="C41" s="36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customFormat="false" ht="15" hidden="false" customHeight="true" outlineLevel="0" collapsed="false">
      <c r="A42" s="22"/>
      <c r="B42" s="48" t="s">
        <v>108</v>
      </c>
      <c r="C42" s="36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customFormat="false" ht="15.75" hidden="false" customHeight="false" outlineLevel="0" collapsed="false">
      <c r="A43" s="22"/>
      <c r="B43" s="48" t="s">
        <v>109</v>
      </c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49" t="n">
        <f aca="false">EtatImmobilisation!F30</f>
        <v>1444</v>
      </c>
    </row>
    <row r="44" customFormat="false" ht="18.75" hidden="false" customHeight="false" outlineLevel="0" collapsed="false">
      <c r="A44" s="50" t="s">
        <v>110</v>
      </c>
      <c r="B44" s="50"/>
      <c r="C44" s="50"/>
      <c r="D44" s="40" t="n">
        <f aca="false">SUM(D12:D43)</f>
        <v>804</v>
      </c>
      <c r="E44" s="40" t="n">
        <f aca="false">SUM(E12:E43)</f>
        <v>880</v>
      </c>
      <c r="F44" s="40" t="n">
        <f aca="false">SUM(F12:F43)</f>
        <v>6945</v>
      </c>
      <c r="G44" s="40" t="n">
        <f aca="false">SUM(G12:G43)</f>
        <v>2125</v>
      </c>
      <c r="H44" s="40" t="n">
        <f aca="false">SUM(H12:H43)</f>
        <v>2684</v>
      </c>
      <c r="I44" s="40" t="n">
        <f aca="false">SUM(I12:I43)</f>
        <v>1815</v>
      </c>
      <c r="J44" s="40" t="n">
        <f aca="false">SUM(J12:J43)</f>
        <v>1650</v>
      </c>
      <c r="K44" s="40" t="n">
        <f aca="false">SUM(K12:K43)</f>
        <v>2300</v>
      </c>
      <c r="L44" s="40" t="n">
        <f aca="false">SUM(L12:L43)</f>
        <v>1724</v>
      </c>
      <c r="M44" s="40" t="n">
        <f aca="false">SUM(M12:M43)</f>
        <v>1765</v>
      </c>
      <c r="N44" s="40" t="n">
        <f aca="false">SUM(N12:N43)</f>
        <v>2200</v>
      </c>
      <c r="O44" s="40" t="n">
        <f aca="false">SUM(O12:O43)</f>
        <v>2765</v>
      </c>
      <c r="P44" s="41" t="n">
        <f aca="false">SUM(P12:P43)</f>
        <v>29101</v>
      </c>
    </row>
    <row r="45" customFormat="false" ht="18" hidden="false" customHeight="true" outlineLevel="0" collapsed="false">
      <c r="A45" s="51" t="s">
        <v>111</v>
      </c>
      <c r="B45" s="51"/>
      <c r="C45" s="51"/>
      <c r="D45" s="40" t="n">
        <f aca="false">D11-D44</f>
        <v>-804</v>
      </c>
      <c r="E45" s="40" t="n">
        <f aca="false">E11-E44</f>
        <v>-880</v>
      </c>
      <c r="F45" s="40" t="n">
        <f aca="false">F11-F44</f>
        <v>-6945</v>
      </c>
      <c r="G45" s="40" t="n">
        <f aca="false">G11-G44</f>
        <v>-2125</v>
      </c>
      <c r="H45" s="40" t="n">
        <f aca="false">H11-H44</f>
        <v>-2684</v>
      </c>
      <c r="I45" s="40" t="n">
        <f aca="false">I11-I44</f>
        <v>2685</v>
      </c>
      <c r="J45" s="40" t="n">
        <f aca="false">J11-J44</f>
        <v>2850</v>
      </c>
      <c r="K45" s="40" t="n">
        <f aca="false">K11-K44</f>
        <v>700</v>
      </c>
      <c r="L45" s="40" t="n">
        <f aca="false">L11-L44</f>
        <v>2276</v>
      </c>
      <c r="M45" s="40" t="n">
        <f aca="false">M11-M44</f>
        <v>1235</v>
      </c>
      <c r="N45" s="40" t="n">
        <f aca="false">N11-N44</f>
        <v>800</v>
      </c>
      <c r="O45" s="40" t="n">
        <f aca="false">O11-O44</f>
        <v>3235</v>
      </c>
      <c r="P45" s="52" t="n">
        <f aca="false">P11-P44</f>
        <v>-1101</v>
      </c>
    </row>
  </sheetData>
  <mergeCells count="6">
    <mergeCell ref="B1:P1"/>
    <mergeCell ref="C2:P2"/>
    <mergeCell ref="R4:S4"/>
    <mergeCell ref="A11:C11"/>
    <mergeCell ref="A44:C44"/>
    <mergeCell ref="A45:C45"/>
  </mergeCells>
  <hyperlinks>
    <hyperlink ref="T20" r:id="rId1" display="http://www.rsi.fr/simulateur-de-cotisations-sociales.htm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58" activeCellId="0" sqref="E58"/>
    </sheetView>
  </sheetViews>
  <sheetFormatPr defaultRowHeight="15"/>
  <cols>
    <col collapsed="false" hidden="false" max="1" min="1" style="0" width="2.14285714285714"/>
    <col collapsed="false" hidden="false" max="2" min="2" style="0" width="2"/>
    <col collapsed="false" hidden="false" max="3" min="3" style="0" width="10.7295918367347"/>
    <col collapsed="false" hidden="false" max="4" min="4" style="0" width="19.1428571428571"/>
    <col collapsed="false" hidden="false" max="6" min="5" style="0" width="7.29081632653061"/>
    <col collapsed="false" hidden="false" max="15" min="7" style="0" width="8.29081632653061"/>
    <col collapsed="false" hidden="false" max="16" min="16" style="0" width="7.56632653061225"/>
    <col collapsed="false" hidden="false" max="1025" min="17" style="0" width="10.7295918367347"/>
  </cols>
  <sheetData>
    <row r="1" customFormat="false" ht="15" hidden="false" customHeight="false" outlineLevel="0" collapsed="false">
      <c r="E1" s="53" t="s">
        <v>40</v>
      </c>
      <c r="F1" s="53" t="s">
        <v>41</v>
      </c>
      <c r="G1" s="53" t="s">
        <v>42</v>
      </c>
      <c r="H1" s="53" t="s">
        <v>43</v>
      </c>
      <c r="I1" s="53" t="s">
        <v>44</v>
      </c>
      <c r="J1" s="53" t="s">
        <v>45</v>
      </c>
      <c r="K1" s="53" t="s">
        <v>46</v>
      </c>
      <c r="L1" s="53" t="s">
        <v>47</v>
      </c>
      <c r="M1" s="53" t="s">
        <v>48</v>
      </c>
      <c r="N1" s="53" t="s">
        <v>49</v>
      </c>
      <c r="O1" s="53" t="s">
        <v>50</v>
      </c>
      <c r="P1" s="53" t="s">
        <v>51</v>
      </c>
    </row>
    <row r="2" customFormat="false" ht="15" hidden="false" customHeight="false" outlineLevel="0" collapsed="false">
      <c r="A2" s="54" t="s">
        <v>112</v>
      </c>
      <c r="B2" s="54"/>
      <c r="C2" s="54"/>
      <c r="D2" s="54"/>
      <c r="E2" s="55" t="n">
        <v>0</v>
      </c>
      <c r="F2" s="26" t="n">
        <f aca="false">E59</f>
        <v>19196</v>
      </c>
      <c r="G2" s="26" t="n">
        <f aca="false">F59</f>
        <v>17316</v>
      </c>
      <c r="H2" s="26" t="n">
        <f aca="false">G59</f>
        <v>9371</v>
      </c>
      <c r="I2" s="26" t="n">
        <f aca="false">H59</f>
        <v>4646</v>
      </c>
      <c r="J2" s="26" t="n">
        <f aca="false">I59</f>
        <v>594</v>
      </c>
      <c r="K2" s="26" t="n">
        <f aca="false">J59</f>
        <v>69</v>
      </c>
      <c r="L2" s="26" t="n">
        <f aca="false">K59</f>
        <v>1209</v>
      </c>
      <c r="M2" s="26" t="n">
        <f aca="false">L59</f>
        <v>2699</v>
      </c>
      <c r="N2" s="26" t="n">
        <f aca="false">M59</f>
        <v>4265</v>
      </c>
      <c r="O2" s="26" t="n">
        <f aca="false">N59</f>
        <v>5790</v>
      </c>
      <c r="P2" s="26" t="n">
        <f aca="false">O59</f>
        <v>6380</v>
      </c>
    </row>
    <row r="3" customFormat="false" ht="15.75" hidden="false" customHeight="false" outlineLevel="0" collapsed="false">
      <c r="A3" s="56" t="s">
        <v>113</v>
      </c>
      <c r="B3" s="36"/>
      <c r="C3" s="36"/>
      <c r="D3" s="36"/>
      <c r="E3" s="57"/>
      <c r="F3" s="57"/>
      <c r="G3" s="36"/>
      <c r="H3" s="58"/>
      <c r="I3" s="57"/>
      <c r="J3" s="57"/>
      <c r="K3" s="57"/>
      <c r="L3" s="57"/>
      <c r="M3" s="57"/>
      <c r="N3" s="57"/>
      <c r="O3" s="57"/>
      <c r="P3" s="57"/>
    </row>
    <row r="4" customFormat="false" ht="15" hidden="false" customHeight="false" outlineLevel="0" collapsed="false">
      <c r="A4" s="58"/>
      <c r="B4" s="59" t="s">
        <v>114</v>
      </c>
      <c r="C4" s="36"/>
      <c r="D4" s="36"/>
      <c r="E4" s="57"/>
      <c r="F4" s="57"/>
      <c r="G4" s="36"/>
      <c r="H4" s="58"/>
      <c r="I4" s="57"/>
      <c r="J4" s="57"/>
      <c r="K4" s="57"/>
      <c r="L4" s="57"/>
      <c r="M4" s="57"/>
      <c r="N4" s="57"/>
      <c r="O4" s="57"/>
      <c r="P4" s="57"/>
    </row>
    <row r="5" customFormat="false" ht="15" hidden="false" customHeight="false" outlineLevel="0" collapsed="false">
      <c r="A5" s="58"/>
      <c r="B5" s="36"/>
      <c r="C5" s="60" t="s">
        <v>115</v>
      </c>
      <c r="D5" s="36"/>
      <c r="E5" s="57" t="n">
        <f aca="false">CompteResultat12mois!D11</f>
        <v>0</v>
      </c>
      <c r="F5" s="57" t="n">
        <f aca="false">CompteResultat12mois!E11</f>
        <v>0</v>
      </c>
      <c r="G5" s="57" t="n">
        <f aca="false">CompteResultat12mois!F11</f>
        <v>0</v>
      </c>
      <c r="H5" s="57" t="n">
        <f aca="false">CompteResultat12mois!G11</f>
        <v>0</v>
      </c>
      <c r="I5" s="57" t="n">
        <f aca="false">CompteResultat12mois!H11</f>
        <v>0</v>
      </c>
      <c r="J5" s="57" t="n">
        <v>1500</v>
      </c>
      <c r="K5" s="57" t="n">
        <v>3000</v>
      </c>
      <c r="L5" s="57" t="n">
        <v>4000</v>
      </c>
      <c r="M5" s="57" t="n">
        <v>3500</v>
      </c>
      <c r="N5" s="57" t="n">
        <v>3500</v>
      </c>
      <c r="O5" s="57" t="n">
        <v>3000</v>
      </c>
      <c r="P5" s="57" t="n">
        <v>3500</v>
      </c>
    </row>
    <row r="6" customFormat="false" ht="15" hidden="false" customHeight="false" outlineLevel="0" collapsed="false">
      <c r="A6" s="58"/>
      <c r="B6" s="36" t="s">
        <v>116</v>
      </c>
      <c r="C6" s="36"/>
      <c r="D6" s="36"/>
      <c r="E6" s="57"/>
      <c r="F6" s="57"/>
      <c r="G6" s="36"/>
      <c r="H6" s="58"/>
      <c r="I6" s="57"/>
      <c r="J6" s="57"/>
      <c r="K6" s="57"/>
      <c r="L6" s="57"/>
      <c r="M6" s="57"/>
      <c r="N6" s="57"/>
      <c r="O6" s="57"/>
      <c r="P6" s="57"/>
    </row>
    <row r="7" customFormat="false" ht="15" hidden="false" customHeight="false" outlineLevel="0" collapsed="false">
      <c r="A7" s="58"/>
      <c r="B7" s="36"/>
      <c r="C7" s="60" t="s">
        <v>117</v>
      </c>
      <c r="D7" s="36"/>
      <c r="E7" s="57" t="n">
        <v>2500</v>
      </c>
      <c r="F7" s="57"/>
      <c r="G7" s="36"/>
      <c r="H7" s="58"/>
      <c r="I7" s="57"/>
      <c r="J7" s="57"/>
      <c r="K7" s="57"/>
      <c r="L7" s="57"/>
      <c r="M7" s="57"/>
      <c r="N7" s="57"/>
      <c r="O7" s="57"/>
      <c r="P7" s="57"/>
    </row>
    <row r="8" customFormat="false" ht="15" hidden="false" customHeight="false" outlineLevel="0" collapsed="false">
      <c r="A8" s="58"/>
      <c r="B8" s="36"/>
      <c r="C8" s="60" t="s">
        <v>118</v>
      </c>
      <c r="D8" s="36"/>
      <c r="E8" s="57"/>
      <c r="F8" s="57"/>
      <c r="G8" s="36"/>
      <c r="H8" s="58"/>
      <c r="I8" s="57"/>
      <c r="J8" s="57"/>
      <c r="K8" s="57"/>
      <c r="L8" s="57"/>
      <c r="M8" s="57"/>
      <c r="N8" s="57"/>
      <c r="O8" s="57"/>
      <c r="P8" s="57"/>
    </row>
    <row r="9" customFormat="false" ht="15" hidden="false" customHeight="false" outlineLevel="0" collapsed="false">
      <c r="A9" s="58"/>
      <c r="B9" s="36"/>
      <c r="C9" s="60" t="s">
        <v>119</v>
      </c>
      <c r="D9" s="36"/>
      <c r="E9" s="57" t="n">
        <v>22000</v>
      </c>
      <c r="F9" s="57"/>
      <c r="G9" s="36"/>
      <c r="H9" s="58"/>
      <c r="I9" s="57"/>
      <c r="J9" s="57"/>
      <c r="K9" s="57"/>
      <c r="L9" s="57"/>
      <c r="M9" s="57"/>
      <c r="N9" s="57"/>
      <c r="O9" s="57"/>
      <c r="P9" s="57"/>
    </row>
    <row r="10" customFormat="false" ht="15" hidden="false" customHeight="false" outlineLevel="0" collapsed="false">
      <c r="A10" s="58"/>
      <c r="B10" s="36"/>
      <c r="C10" s="60" t="s">
        <v>120</v>
      </c>
      <c r="D10" s="36"/>
      <c r="E10" s="57"/>
      <c r="F10" s="57"/>
      <c r="G10" s="36"/>
      <c r="H10" s="58"/>
      <c r="I10" s="57"/>
      <c r="J10" s="57"/>
      <c r="K10" s="57"/>
      <c r="L10" s="57"/>
      <c r="M10" s="57"/>
      <c r="N10" s="57"/>
      <c r="O10" s="57"/>
      <c r="P10" s="57"/>
    </row>
    <row r="11" customFormat="false" ht="15" hidden="false" customHeight="false" outlineLevel="0" collapsed="false">
      <c r="A11" s="61" t="s">
        <v>121</v>
      </c>
      <c r="B11" s="62"/>
      <c r="C11" s="62"/>
      <c r="D11" s="62"/>
      <c r="E11" s="61" t="n">
        <f aca="false">SUM(E3:E10)</f>
        <v>24500</v>
      </c>
      <c r="F11" s="61" t="n">
        <f aca="false">SUM(F3:F10)</f>
        <v>0</v>
      </c>
      <c r="G11" s="61" t="n">
        <f aca="false">SUM(G3:G10)</f>
        <v>0</v>
      </c>
      <c r="H11" s="61" t="n">
        <f aca="false">SUM(H3:H10)</f>
        <v>0</v>
      </c>
      <c r="I11" s="61" t="n">
        <f aca="false">SUM(I3:I10)</f>
        <v>0</v>
      </c>
      <c r="J11" s="61" t="n">
        <f aca="false">SUM(J3:J10)</f>
        <v>1500</v>
      </c>
      <c r="K11" s="61" t="n">
        <f aca="false">SUM(K3:K10)</f>
        <v>3000</v>
      </c>
      <c r="L11" s="61" t="n">
        <f aca="false">SUM(L3:L10)</f>
        <v>4000</v>
      </c>
      <c r="M11" s="61" t="n">
        <f aca="false">SUM(M3:M10)</f>
        <v>3500</v>
      </c>
      <c r="N11" s="61" t="n">
        <f aca="false">SUM(N3:N10)</f>
        <v>3500</v>
      </c>
      <c r="O11" s="61" t="n">
        <f aca="false">SUM(O3:O10)</f>
        <v>3000</v>
      </c>
      <c r="P11" s="26" t="n">
        <f aca="false">SUM(P3:P10)</f>
        <v>3500</v>
      </c>
    </row>
    <row r="12" customFormat="false" ht="15.75" hidden="false" customHeight="false" outlineLevel="0" collapsed="false">
      <c r="A12" s="56" t="s">
        <v>122</v>
      </c>
      <c r="B12" s="36"/>
      <c r="C12" s="36"/>
      <c r="D12" s="36"/>
      <c r="E12" s="57"/>
      <c r="F12" s="57"/>
      <c r="G12" s="36"/>
      <c r="H12" s="58"/>
      <c r="I12" s="57"/>
      <c r="J12" s="57"/>
      <c r="K12" s="57"/>
      <c r="L12" s="57"/>
      <c r="M12" s="57"/>
      <c r="N12" s="57"/>
      <c r="O12" s="57"/>
      <c r="P12" s="57"/>
    </row>
    <row r="13" customFormat="false" ht="15" hidden="false" customHeight="false" outlineLevel="0" collapsed="false">
      <c r="A13" s="58"/>
      <c r="B13" s="36" t="s">
        <v>123</v>
      </c>
      <c r="C13" s="36"/>
      <c r="D13" s="36"/>
      <c r="E13" s="57"/>
      <c r="F13" s="57"/>
      <c r="G13" s="36"/>
      <c r="H13" s="58"/>
      <c r="I13" s="57"/>
      <c r="J13" s="57"/>
      <c r="K13" s="57"/>
      <c r="L13" s="57"/>
      <c r="M13" s="57"/>
      <c r="N13" s="57"/>
      <c r="O13" s="57"/>
      <c r="P13" s="57"/>
    </row>
    <row r="14" customFormat="false" ht="15" hidden="false" customHeight="false" outlineLevel="0" collapsed="false">
      <c r="A14" s="58"/>
      <c r="B14" s="36"/>
      <c r="C14" s="60" t="s">
        <v>74</v>
      </c>
      <c r="D14" s="36"/>
      <c r="E14" s="63" t="n">
        <f aca="false">CompteResultat12mois!D16</f>
        <v>650</v>
      </c>
      <c r="F14" s="63" t="n">
        <f aca="false">CompteResultat12mois!E16</f>
        <v>650</v>
      </c>
      <c r="G14" s="63" t="n">
        <f aca="false">CompteResultat12mois!F16</f>
        <v>650</v>
      </c>
      <c r="H14" s="63" t="n">
        <f aca="false">CompteResultat12mois!G16</f>
        <v>650</v>
      </c>
      <c r="I14" s="63" t="n">
        <f aca="false">CompteResultat12mois!H16</f>
        <v>650</v>
      </c>
      <c r="J14" s="63" t="n">
        <f aca="false">CompteResultat12mois!I16</f>
        <v>650</v>
      </c>
      <c r="K14" s="63" t="n">
        <f aca="false">CompteResultat12mois!J16</f>
        <v>650</v>
      </c>
      <c r="L14" s="63" t="n">
        <f aca="false">CompteResultat12mois!K16</f>
        <v>650</v>
      </c>
      <c r="M14" s="63" t="n">
        <f aca="false">CompteResultat12mois!L16</f>
        <v>650</v>
      </c>
      <c r="N14" s="63" t="n">
        <f aca="false">CompteResultat12mois!M16</f>
        <v>650</v>
      </c>
      <c r="O14" s="63" t="n">
        <f aca="false">CompteResultat12mois!N16</f>
        <v>650</v>
      </c>
      <c r="P14" s="63" t="n">
        <f aca="false">CompteResultat12mois!O16</f>
        <v>650</v>
      </c>
    </row>
    <row r="15" customFormat="false" ht="15" hidden="false" customHeight="false" outlineLevel="0" collapsed="false">
      <c r="A15" s="58"/>
      <c r="B15" s="36"/>
      <c r="C15" s="60" t="s">
        <v>124</v>
      </c>
      <c r="D15" s="36"/>
      <c r="E15" s="63" t="n">
        <f aca="false">CompteResultat12mois!D17</f>
        <v>0</v>
      </c>
      <c r="F15" s="63" t="n">
        <f aca="false">CompteResultat12mois!E17</f>
        <v>0</v>
      </c>
      <c r="G15" s="63" t="n">
        <f aca="false">CompteResultat12mois!F17</f>
        <v>5000</v>
      </c>
      <c r="H15" s="63" t="n">
        <f aca="false">CompteResultat12mois!G17</f>
        <v>450</v>
      </c>
      <c r="I15" s="63" t="n">
        <f aca="false">CompteResultat12mois!H17</f>
        <v>450</v>
      </c>
      <c r="J15" s="63" t="n">
        <f aca="false">CompteResultat12mois!I17</f>
        <v>450</v>
      </c>
      <c r="K15" s="63" t="n">
        <f aca="false">CompteResultat12mois!J17</f>
        <v>450</v>
      </c>
      <c r="L15" s="63" t="n">
        <f aca="false">CompteResultat12mois!K17</f>
        <v>450</v>
      </c>
      <c r="M15" s="63" t="n">
        <f aca="false">CompteResultat12mois!L17</f>
        <v>450</v>
      </c>
      <c r="N15" s="63" t="n">
        <f aca="false">CompteResultat12mois!M17</f>
        <v>450</v>
      </c>
      <c r="O15" s="63" t="n">
        <f aca="false">CompteResultat12mois!N17</f>
        <v>450</v>
      </c>
      <c r="P15" s="63" t="n">
        <f aca="false">CompteResultat12mois!O17</f>
        <v>450</v>
      </c>
    </row>
    <row r="16" customFormat="false" ht="15" hidden="false" customHeight="false" outlineLevel="0" collapsed="false">
      <c r="A16" s="58"/>
      <c r="B16" s="36"/>
      <c r="C16" s="60" t="s">
        <v>77</v>
      </c>
      <c r="D16" s="36"/>
      <c r="E16" s="63" t="n">
        <f aca="false">CompteResultat12mois!D18</f>
        <v>0</v>
      </c>
      <c r="F16" s="63" t="n">
        <f aca="false">CompteResultat12mois!E18</f>
        <v>0</v>
      </c>
      <c r="G16" s="63" t="n">
        <f aca="false">CompteResultat12mois!F18</f>
        <v>50</v>
      </c>
      <c r="H16" s="63" t="n">
        <f aca="false">CompteResultat12mois!G18</f>
        <v>100</v>
      </c>
      <c r="I16" s="63" t="n">
        <f aca="false">CompteResultat12mois!H18</f>
        <v>100</v>
      </c>
      <c r="J16" s="63" t="n">
        <f aca="false">CompteResultat12mois!I18</f>
        <v>150</v>
      </c>
      <c r="K16" s="63" t="n">
        <f aca="false">CompteResultat12mois!J18</f>
        <v>150</v>
      </c>
      <c r="L16" s="63" t="n">
        <f aca="false">CompteResultat12mois!K18</f>
        <v>200</v>
      </c>
      <c r="M16" s="63" t="n">
        <f aca="false">CompteResultat12mois!L18</f>
        <v>200</v>
      </c>
      <c r="N16" s="63" t="n">
        <f aca="false">CompteResultat12mois!M18</f>
        <v>200</v>
      </c>
      <c r="O16" s="63" t="n">
        <f aca="false">CompteResultat12mois!N18</f>
        <v>200</v>
      </c>
      <c r="P16" s="63" t="n">
        <f aca="false">CompteResultat12mois!O18</f>
        <v>200</v>
      </c>
    </row>
    <row r="17" customFormat="false" ht="15" hidden="false" customHeight="false" outlineLevel="0" collapsed="false">
      <c r="A17" s="58"/>
      <c r="B17" s="36"/>
      <c r="C17" s="60" t="s">
        <v>78</v>
      </c>
      <c r="D17" s="36"/>
      <c r="E17" s="63" t="n">
        <f aca="false">CompteResultat12mois!D19</f>
        <v>0</v>
      </c>
      <c r="F17" s="63" t="n">
        <f aca="false">CompteResultat12mois!E19</f>
        <v>0</v>
      </c>
      <c r="G17" s="63" t="n">
        <f aca="false">CompteResultat12mois!F19</f>
        <v>0</v>
      </c>
      <c r="H17" s="63" t="n">
        <f aca="false">CompteResultat12mois!G19</f>
        <v>0</v>
      </c>
      <c r="I17" s="63" t="n">
        <f aca="false">CompteResultat12mois!H19</f>
        <v>0</v>
      </c>
      <c r="J17" s="63" t="n">
        <f aca="false">CompteResultat12mois!I19</f>
        <v>0</v>
      </c>
      <c r="K17" s="63" t="n">
        <f aca="false">CompteResultat12mois!J19</f>
        <v>0</v>
      </c>
      <c r="L17" s="63" t="n">
        <f aca="false">CompteResultat12mois!K19</f>
        <v>0</v>
      </c>
      <c r="M17" s="63" t="n">
        <f aca="false">CompteResultat12mois!L19</f>
        <v>0</v>
      </c>
      <c r="N17" s="63" t="n">
        <f aca="false">CompteResultat12mois!M19</f>
        <v>0</v>
      </c>
      <c r="O17" s="63" t="n">
        <f aca="false">CompteResultat12mois!N19</f>
        <v>0</v>
      </c>
      <c r="P17" s="63" t="n">
        <f aca="false">CompteResultat12mois!O19</f>
        <v>0</v>
      </c>
    </row>
    <row r="18" customFormat="false" ht="15" hidden="false" customHeight="false" outlineLevel="0" collapsed="false">
      <c r="A18" s="58"/>
      <c r="B18" s="36"/>
      <c r="C18" s="64" t="s">
        <v>79</v>
      </c>
      <c r="D18" s="36"/>
      <c r="E18" s="63" t="n">
        <f aca="false">CompteResultat12mois!D20</f>
        <v>0</v>
      </c>
      <c r="F18" s="63" t="n">
        <f aca="false">CompteResultat12mois!E20</f>
        <v>0</v>
      </c>
      <c r="G18" s="63" t="n">
        <f aca="false">CompteResultat12mois!F20</f>
        <v>50</v>
      </c>
      <c r="H18" s="63" t="n">
        <f aca="false">CompteResultat12mois!G20</f>
        <v>0</v>
      </c>
      <c r="I18" s="63" t="n">
        <f aca="false">CompteResultat12mois!H20</f>
        <v>0</v>
      </c>
      <c r="J18" s="63" t="n">
        <f aca="false">CompteResultat12mois!I20</f>
        <v>20</v>
      </c>
      <c r="K18" s="63" t="n">
        <f aca="false">CompteResultat12mois!J20</f>
        <v>0</v>
      </c>
      <c r="L18" s="63" t="n">
        <f aca="false">CompteResultat12mois!K20</f>
        <v>20</v>
      </c>
      <c r="M18" s="63" t="n">
        <f aca="false">CompteResultat12mois!L20</f>
        <v>0</v>
      </c>
      <c r="N18" s="63" t="n">
        <f aca="false">CompteResultat12mois!M20</f>
        <v>20</v>
      </c>
      <c r="O18" s="63" t="n">
        <f aca="false">CompteResultat12mois!N20</f>
        <v>0</v>
      </c>
      <c r="P18" s="63" t="n">
        <f aca="false">CompteResultat12mois!O20</f>
        <v>20</v>
      </c>
    </row>
    <row r="19" customFormat="false" ht="15" hidden="false" customHeight="false" outlineLevel="0" collapsed="false">
      <c r="A19" s="58"/>
      <c r="B19" s="36" t="s">
        <v>125</v>
      </c>
      <c r="C19" s="36"/>
      <c r="D19" s="36"/>
      <c r="E19" s="57"/>
      <c r="F19" s="57"/>
      <c r="G19" s="36"/>
      <c r="H19" s="58"/>
      <c r="I19" s="58"/>
      <c r="J19" s="58"/>
      <c r="K19" s="58"/>
      <c r="L19" s="58"/>
      <c r="M19" s="58"/>
      <c r="N19" s="58"/>
      <c r="O19" s="58"/>
      <c r="P19" s="57"/>
    </row>
    <row r="20" customFormat="false" ht="15" hidden="false" customHeight="false" outlineLevel="0" collapsed="false">
      <c r="A20" s="58"/>
      <c r="B20" s="36"/>
      <c r="C20" s="60" t="s">
        <v>68</v>
      </c>
      <c r="D20" s="36"/>
      <c r="E20" s="57" t="n">
        <f aca="false">CompteResultat12mois!D13</f>
        <v>0</v>
      </c>
      <c r="F20" s="57" t="n">
        <f aca="false">CompteResultat12mois!E13</f>
        <v>0</v>
      </c>
      <c r="G20" s="57" t="n">
        <f aca="false">CompteResultat12mois!F13</f>
        <v>0</v>
      </c>
      <c r="H20" s="57" t="n">
        <f aca="false">CompteResultat12mois!G13</f>
        <v>0</v>
      </c>
      <c r="I20" s="57" t="n">
        <f aca="false">CompteResultat12mois!H13</f>
        <v>0</v>
      </c>
      <c r="J20" s="57" t="n">
        <f aca="false">CompteResultat12mois!I13</f>
        <v>5</v>
      </c>
      <c r="K20" s="57" t="n">
        <f aca="false">CompteResultat12mois!J13</f>
        <v>0</v>
      </c>
      <c r="L20" s="57" t="n">
        <f aca="false">CompteResultat12mois!K13</f>
        <v>5</v>
      </c>
      <c r="M20" s="57" t="n">
        <f aca="false">CompteResultat12mois!L13</f>
        <v>0</v>
      </c>
      <c r="N20" s="57" t="n">
        <f aca="false">CompteResultat12mois!M13</f>
        <v>5</v>
      </c>
      <c r="O20" s="57" t="n">
        <f aca="false">CompteResultat12mois!N13</f>
        <v>0</v>
      </c>
      <c r="P20" s="57" t="n">
        <f aca="false">CompteResultat12mois!O13</f>
        <v>5</v>
      </c>
    </row>
    <row r="21" customFormat="false" ht="15" hidden="false" customHeight="false" outlineLevel="0" collapsed="false">
      <c r="A21" s="58"/>
      <c r="B21" s="36"/>
      <c r="C21" s="60" t="s">
        <v>70</v>
      </c>
      <c r="D21" s="36"/>
      <c r="E21" s="57" t="n">
        <f aca="false">CompteResultat12mois!D14</f>
        <v>0</v>
      </c>
      <c r="F21" s="57" t="n">
        <f aca="false">CompteResultat12mois!E14</f>
        <v>0</v>
      </c>
      <c r="G21" s="57" t="n">
        <f aca="false">CompteResultat12mois!F14</f>
        <v>0</v>
      </c>
      <c r="H21" s="57" t="n">
        <f aca="false">CompteResultat12mois!G14</f>
        <v>0</v>
      </c>
      <c r="I21" s="57" t="n">
        <f aca="false">CompteResultat12mois!H14</f>
        <v>0</v>
      </c>
      <c r="J21" s="57" t="n">
        <f aca="false">CompteResultat12mois!I14</f>
        <v>40</v>
      </c>
      <c r="K21" s="57" t="n">
        <f aca="false">CompteResultat12mois!J14</f>
        <v>0</v>
      </c>
      <c r="L21" s="57" t="n">
        <f aca="false">CompteResultat12mois!K14</f>
        <v>40</v>
      </c>
      <c r="M21" s="57" t="n">
        <f aca="false">CompteResultat12mois!L14</f>
        <v>0</v>
      </c>
      <c r="N21" s="57" t="n">
        <f aca="false">CompteResultat12mois!M14</f>
        <v>40</v>
      </c>
      <c r="O21" s="57" t="n">
        <f aca="false">CompteResultat12mois!N14</f>
        <v>0</v>
      </c>
      <c r="P21" s="57" t="n">
        <f aca="false">CompteResultat12mois!O14</f>
        <v>40</v>
      </c>
    </row>
    <row r="22" customFormat="false" ht="15" hidden="false" customHeight="false" outlineLevel="0" collapsed="false">
      <c r="A22" s="58"/>
      <c r="B22" s="36"/>
      <c r="C22" s="60" t="s">
        <v>126</v>
      </c>
      <c r="D22" s="36"/>
      <c r="E22" s="57" t="n">
        <f aca="false">CompteResultat12mois!D15</f>
        <v>0</v>
      </c>
      <c r="F22" s="57" t="n">
        <f aca="false">CompteResultat12mois!E15</f>
        <v>0</v>
      </c>
      <c r="G22" s="57" t="n">
        <f aca="false">CompteResultat12mois!F15</f>
        <v>0</v>
      </c>
      <c r="H22" s="57" t="n">
        <f aca="false">CompteResultat12mois!G15</f>
        <v>0</v>
      </c>
      <c r="I22" s="57" t="n">
        <f aca="false">CompteResultat12mois!H15</f>
        <v>250</v>
      </c>
      <c r="J22" s="57" t="n">
        <f aca="false">CompteResultat12mois!I15</f>
        <v>0</v>
      </c>
      <c r="K22" s="57" t="n">
        <f aca="false">CompteResultat12mois!J15</f>
        <v>0</v>
      </c>
      <c r="L22" s="57" t="n">
        <f aca="false">CompteResultat12mois!K15</f>
        <v>0</v>
      </c>
      <c r="M22" s="57" t="n">
        <f aca="false">CompteResultat12mois!L15</f>
        <v>0</v>
      </c>
      <c r="N22" s="57" t="n">
        <f aca="false">CompteResultat12mois!M15</f>
        <v>0</v>
      </c>
      <c r="O22" s="57" t="n">
        <f aca="false">CompteResultat12mois!N15</f>
        <v>0</v>
      </c>
      <c r="P22" s="57" t="n">
        <f aca="false">CompteResultat12mois!O15</f>
        <v>0</v>
      </c>
    </row>
    <row r="23" customFormat="false" ht="15" hidden="false" customHeight="false" outlineLevel="0" collapsed="false">
      <c r="A23" s="58"/>
      <c r="B23" s="36" t="s">
        <v>127</v>
      </c>
      <c r="C23" s="60"/>
      <c r="D23" s="36"/>
      <c r="E23" s="57"/>
      <c r="F23" s="57"/>
      <c r="G23" s="36"/>
      <c r="H23" s="58"/>
      <c r="I23" s="58"/>
      <c r="J23" s="58"/>
      <c r="K23" s="58"/>
      <c r="L23" s="58"/>
      <c r="M23" s="58"/>
      <c r="N23" s="58"/>
      <c r="O23" s="58"/>
      <c r="P23" s="57"/>
    </row>
    <row r="24" customFormat="false" ht="15" hidden="false" customHeight="false" outlineLevel="0" collapsed="false">
      <c r="A24" s="58"/>
      <c r="C24" s="60" t="s">
        <v>11</v>
      </c>
      <c r="D24" s="36"/>
      <c r="E24" s="57" t="n">
        <v>1000</v>
      </c>
      <c r="F24" s="57" t="n">
        <v>1000</v>
      </c>
      <c r="G24" s="57" t="n">
        <v>1000</v>
      </c>
      <c r="H24" s="58"/>
      <c r="I24" s="58"/>
      <c r="J24" s="58"/>
      <c r="K24" s="58"/>
      <c r="L24" s="58"/>
      <c r="M24" s="58"/>
      <c r="N24" s="58"/>
      <c r="O24" s="58"/>
      <c r="P24" s="57"/>
    </row>
    <row r="25" customFormat="false" ht="15" hidden="false" customHeight="false" outlineLevel="0" collapsed="false">
      <c r="A25" s="58"/>
      <c r="B25" s="36"/>
      <c r="C25" s="60" t="s">
        <v>13</v>
      </c>
      <c r="D25" s="36"/>
      <c r="E25" s="57"/>
      <c r="F25" s="57"/>
      <c r="G25" s="57"/>
      <c r="H25" s="57"/>
      <c r="I25" s="65" t="n">
        <v>600</v>
      </c>
      <c r="J25" s="66"/>
      <c r="K25" s="66"/>
      <c r="L25" s="66"/>
      <c r="M25" s="67"/>
      <c r="N25" s="58"/>
      <c r="O25" s="58"/>
      <c r="P25" s="57"/>
    </row>
    <row r="26" customFormat="false" ht="15" hidden="false" customHeight="false" outlineLevel="0" collapsed="false">
      <c r="A26" s="58"/>
      <c r="B26" s="36"/>
      <c r="C26" s="60" t="s">
        <v>16</v>
      </c>
      <c r="D26" s="36"/>
      <c r="E26" s="57"/>
      <c r="F26" s="57"/>
      <c r="G26" s="36"/>
      <c r="H26" s="58"/>
      <c r="I26" s="58" t="n">
        <v>200</v>
      </c>
      <c r="J26" s="58"/>
      <c r="K26" s="58"/>
      <c r="L26" s="58"/>
      <c r="M26" s="58"/>
      <c r="N26" s="58"/>
      <c r="O26" s="58"/>
      <c r="P26" s="57"/>
    </row>
    <row r="27" customFormat="false" ht="15" hidden="false" customHeight="false" outlineLevel="0" collapsed="false">
      <c r="A27" s="58"/>
      <c r="B27" s="36"/>
      <c r="C27" s="60" t="s">
        <v>18</v>
      </c>
      <c r="D27" s="36"/>
      <c r="E27" s="57"/>
      <c r="F27" s="58"/>
      <c r="G27" s="58"/>
      <c r="H27" s="57" t="n">
        <f aca="false">EtatImmobilisation!E8</f>
        <v>600</v>
      </c>
      <c r="I27" s="58"/>
      <c r="J27" s="58"/>
      <c r="K27" s="58"/>
      <c r="L27" s="58"/>
      <c r="M27" s="58"/>
      <c r="N27" s="58"/>
      <c r="O27" s="58"/>
      <c r="P27" s="57"/>
    </row>
    <row r="28" customFormat="false" ht="15" hidden="false" customHeight="false" outlineLevel="0" collapsed="false">
      <c r="A28" s="58"/>
      <c r="B28" s="36"/>
      <c r="C28" s="60" t="s">
        <v>21</v>
      </c>
      <c r="D28" s="36"/>
      <c r="E28" s="57"/>
      <c r="F28" s="57"/>
      <c r="G28" s="57"/>
      <c r="H28" s="57" t="n">
        <f aca="false">EtatImmobilisation!E9</f>
        <v>900</v>
      </c>
      <c r="I28" s="58"/>
      <c r="J28" s="58"/>
      <c r="K28" s="58"/>
      <c r="L28" s="58"/>
      <c r="M28" s="58"/>
      <c r="N28" s="58"/>
      <c r="O28" s="58"/>
      <c r="P28" s="57"/>
    </row>
    <row r="29" customFormat="false" ht="15" hidden="false" customHeight="false" outlineLevel="0" collapsed="false">
      <c r="A29" s="58"/>
      <c r="B29" s="36"/>
      <c r="C29" s="60" t="s">
        <v>128</v>
      </c>
      <c r="D29" s="36"/>
      <c r="E29" s="57"/>
      <c r="F29" s="57"/>
      <c r="G29" s="57"/>
      <c r="H29" s="57" t="n">
        <f aca="false">EtatImmobilisation!E10</f>
        <v>100</v>
      </c>
      <c r="I29" s="58"/>
      <c r="J29" s="58"/>
      <c r="K29" s="58"/>
      <c r="L29" s="58"/>
      <c r="M29" s="58"/>
      <c r="N29" s="58"/>
      <c r="O29" s="58"/>
      <c r="P29" s="57"/>
    </row>
    <row r="30" customFormat="false" ht="15" hidden="false" customHeight="false" outlineLevel="0" collapsed="false">
      <c r="A30" s="58"/>
      <c r="B30" s="36"/>
      <c r="C30" s="60" t="s">
        <v>25</v>
      </c>
      <c r="D30" s="36"/>
      <c r="E30" s="57"/>
      <c r="F30" s="57"/>
      <c r="G30" s="36"/>
      <c r="H30" s="57" t="n">
        <f aca="false">EtatImmobilisation!E11</f>
        <v>1000</v>
      </c>
      <c r="I30" s="58"/>
      <c r="J30" s="58"/>
      <c r="K30" s="58"/>
      <c r="L30" s="58"/>
      <c r="M30" s="58"/>
      <c r="N30" s="58"/>
      <c r="O30" s="58"/>
      <c r="P30" s="57"/>
    </row>
    <row r="31" customFormat="false" ht="15" hidden="false" customHeight="false" outlineLevel="0" collapsed="false">
      <c r="A31" s="58"/>
      <c r="B31" s="36"/>
      <c r="C31" s="60" t="s">
        <v>27</v>
      </c>
      <c r="D31" s="36"/>
      <c r="E31" s="57"/>
      <c r="F31" s="68"/>
      <c r="G31" s="68"/>
      <c r="I31" s="57" t="n">
        <f aca="false">EtatImmobilisation!E12</f>
        <v>568</v>
      </c>
      <c r="J31" s="58"/>
      <c r="K31" s="58"/>
      <c r="L31" s="58"/>
      <c r="M31" s="58"/>
      <c r="N31" s="58"/>
      <c r="O31" s="58"/>
      <c r="P31" s="57"/>
    </row>
    <row r="32" customFormat="false" ht="15" hidden="false" customHeight="false" outlineLevel="0" collapsed="false">
      <c r="A32" s="58"/>
      <c r="B32" s="36" t="s">
        <v>129</v>
      </c>
      <c r="C32" s="36"/>
      <c r="D32" s="36"/>
      <c r="E32" s="57"/>
      <c r="F32" s="57"/>
      <c r="G32" s="36"/>
      <c r="H32" s="58"/>
      <c r="I32" s="58"/>
      <c r="J32" s="58"/>
      <c r="K32" s="58"/>
      <c r="L32" s="58"/>
      <c r="M32" s="58"/>
      <c r="N32" s="58"/>
      <c r="O32" s="58"/>
      <c r="P32" s="57"/>
    </row>
    <row r="33" customFormat="false" ht="15" hidden="false" customHeight="false" outlineLevel="0" collapsed="false">
      <c r="A33" s="58"/>
      <c r="B33" s="36"/>
      <c r="C33" s="60" t="s">
        <v>69</v>
      </c>
      <c r="D33" s="36"/>
      <c r="E33" s="57" t="n">
        <f aca="false">CompteResultat12mois!D21</f>
        <v>0</v>
      </c>
      <c r="F33" s="57" t="n">
        <f aca="false">CompteResultat12mois!E21</f>
        <v>0</v>
      </c>
      <c r="G33" s="57" t="n">
        <f aca="false">CompteResultat12mois!F21</f>
        <v>90</v>
      </c>
      <c r="H33" s="57" t="n">
        <f aca="false">CompteResultat12mois!G21</f>
        <v>30</v>
      </c>
      <c r="I33" s="57" t="n">
        <f aca="false">CompteResultat12mois!H21</f>
        <v>30</v>
      </c>
      <c r="J33" s="57" t="n">
        <f aca="false">CompteResultat12mois!I21</f>
        <v>30</v>
      </c>
      <c r="K33" s="57" t="n">
        <f aca="false">CompteResultat12mois!J21</f>
        <v>30</v>
      </c>
      <c r="L33" s="57" t="n">
        <f aca="false">CompteResultat12mois!K21</f>
        <v>30</v>
      </c>
      <c r="M33" s="57" t="n">
        <f aca="false">CompteResultat12mois!L21</f>
        <v>30</v>
      </c>
      <c r="N33" s="57" t="n">
        <f aca="false">CompteResultat12mois!M21</f>
        <v>30</v>
      </c>
      <c r="O33" s="57" t="n">
        <f aca="false">CompteResultat12mois!N21</f>
        <v>30</v>
      </c>
      <c r="P33" s="57" t="n">
        <f aca="false">CompteResultat12mois!O21</f>
        <v>30</v>
      </c>
    </row>
    <row r="34" customFormat="false" ht="15" hidden="false" customHeight="false" outlineLevel="0" collapsed="false">
      <c r="A34" s="58"/>
      <c r="B34" s="36"/>
      <c r="C34" s="60" t="s">
        <v>71</v>
      </c>
      <c r="D34" s="36"/>
      <c r="E34" s="57" t="n">
        <f aca="false">CompteResultat12mois!D22</f>
        <v>0</v>
      </c>
      <c r="F34" s="57" t="n">
        <f aca="false">CompteResultat12mois!E22</f>
        <v>0</v>
      </c>
      <c r="G34" s="57" t="n">
        <f aca="false">CompteResultat12mois!F22</f>
        <v>35</v>
      </c>
      <c r="H34" s="57" t="n">
        <f aca="false">CompteResultat12mois!G22</f>
        <v>5</v>
      </c>
      <c r="I34" s="57" t="n">
        <f aca="false">CompteResultat12mois!H22</f>
        <v>5</v>
      </c>
      <c r="J34" s="57" t="n">
        <f aca="false">CompteResultat12mois!I22</f>
        <v>5</v>
      </c>
      <c r="K34" s="57" t="n">
        <f aca="false">CompteResultat12mois!J22</f>
        <v>5</v>
      </c>
      <c r="L34" s="57" t="n">
        <f aca="false">CompteResultat12mois!K22</f>
        <v>40</v>
      </c>
      <c r="M34" s="57" t="n">
        <f aca="false">CompteResultat12mois!L22</f>
        <v>5</v>
      </c>
      <c r="N34" s="57" t="n">
        <f aca="false">CompteResultat12mois!M22</f>
        <v>5</v>
      </c>
      <c r="O34" s="57" t="n">
        <f aca="false">CompteResultat12mois!N22</f>
        <v>5</v>
      </c>
      <c r="P34" s="57" t="n">
        <f aca="false">CompteResultat12mois!O22</f>
        <v>5</v>
      </c>
    </row>
    <row r="35" customFormat="false" ht="15" hidden="false" customHeight="false" outlineLevel="0" collapsed="false">
      <c r="A35" s="58"/>
      <c r="B35" s="36"/>
      <c r="C35" s="60" t="s">
        <v>84</v>
      </c>
      <c r="D35" s="36"/>
      <c r="E35" s="57" t="n">
        <f aca="false">CompteResultat12mois!D23</f>
        <v>30</v>
      </c>
      <c r="F35" s="57" t="n">
        <f aca="false">CompteResultat12mois!E23</f>
        <v>30</v>
      </c>
      <c r="G35" s="57" t="n">
        <f aca="false">CompteResultat12mois!F23</f>
        <v>120</v>
      </c>
      <c r="H35" s="57" t="n">
        <f aca="false">CompteResultat12mois!G23</f>
        <v>120</v>
      </c>
      <c r="I35" s="57" t="n">
        <f aca="false">CompteResultat12mois!H23</f>
        <v>120</v>
      </c>
      <c r="J35" s="57" t="n">
        <f aca="false">CompteResultat12mois!I23</f>
        <v>120</v>
      </c>
      <c r="K35" s="57" t="n">
        <f aca="false">CompteResultat12mois!J23</f>
        <v>120</v>
      </c>
      <c r="L35" s="57" t="n">
        <f aca="false">CompteResultat12mois!K23</f>
        <v>120</v>
      </c>
      <c r="M35" s="57" t="n">
        <f aca="false">CompteResultat12mois!L23</f>
        <v>120</v>
      </c>
      <c r="N35" s="57" t="n">
        <f aca="false">CompteResultat12mois!M23</f>
        <v>120</v>
      </c>
      <c r="O35" s="57" t="n">
        <f aca="false">CompteResultat12mois!N23</f>
        <v>120</v>
      </c>
      <c r="P35" s="57" t="n">
        <f aca="false">CompteResultat12mois!O23</f>
        <v>120</v>
      </c>
    </row>
    <row r="36" customFormat="false" ht="15" hidden="false" customHeight="false" outlineLevel="0" collapsed="false">
      <c r="A36" s="58"/>
      <c r="B36" s="36"/>
      <c r="C36" s="60" t="s">
        <v>8</v>
      </c>
      <c r="D36" s="69"/>
      <c r="E36" s="57" t="n">
        <v>3500</v>
      </c>
      <c r="F36" s="57"/>
      <c r="G36" s="36"/>
      <c r="H36" s="58"/>
      <c r="I36" s="58"/>
      <c r="J36" s="58"/>
      <c r="K36" s="58"/>
      <c r="L36" s="58"/>
      <c r="M36" s="58"/>
      <c r="N36" s="58"/>
      <c r="O36" s="58"/>
      <c r="P36" s="57"/>
    </row>
    <row r="37" customFormat="false" ht="13.8" hidden="false" customHeight="false" outlineLevel="0" collapsed="false">
      <c r="A37" s="58"/>
      <c r="B37" s="36"/>
      <c r="C37" s="64" t="s">
        <v>130</v>
      </c>
      <c r="D37" s="70"/>
      <c r="E37" s="57" t="n">
        <f aca="false">CompteResultat12mois!D25</f>
        <v>0</v>
      </c>
      <c r="F37" s="57" t="n">
        <f aca="false">CompteResultat12mois!E25</f>
        <v>0</v>
      </c>
      <c r="G37" s="57" t="n">
        <f aca="false">CompteResultat12mois!F25</f>
        <v>0</v>
      </c>
      <c r="H37" s="57" t="n">
        <f aca="false">CompteResultat12mois!G25</f>
        <v>0</v>
      </c>
      <c r="I37" s="57" t="n">
        <f aca="false">CompteResultat12mois!H25</f>
        <v>35</v>
      </c>
      <c r="J37" s="57" t="n">
        <f aca="false">CompteResultat12mois!I25</f>
        <v>35</v>
      </c>
      <c r="K37" s="57" t="n">
        <f aca="false">CompteResultat12mois!J25</f>
        <v>35</v>
      </c>
      <c r="L37" s="57" t="n">
        <f aca="false">CompteResultat12mois!K25</f>
        <v>35</v>
      </c>
      <c r="M37" s="57" t="n">
        <f aca="false">CompteResultat12mois!L25</f>
        <v>35</v>
      </c>
      <c r="N37" s="57" t="n">
        <f aca="false">CompteResultat12mois!M25</f>
        <v>35</v>
      </c>
      <c r="O37" s="57" t="n">
        <f aca="false">CompteResultat12mois!N25</f>
        <v>35</v>
      </c>
      <c r="P37" s="57" t="n">
        <f aca="false">CompteResultat12mois!O25</f>
        <v>35</v>
      </c>
    </row>
    <row r="38" customFormat="false" ht="15" hidden="false" customHeight="false" outlineLevel="0" collapsed="false">
      <c r="A38" s="58"/>
      <c r="B38" s="36"/>
      <c r="C38" s="64" t="s">
        <v>89</v>
      </c>
      <c r="D38" s="70"/>
      <c r="E38" s="57" t="n">
        <f aca="false">CompteResultat12mois!D26</f>
        <v>24</v>
      </c>
      <c r="F38" s="57" t="n">
        <f aca="false">CompteResultat12mois!E26</f>
        <v>0</v>
      </c>
      <c r="G38" s="57" t="n">
        <f aca="false">CompteResultat12mois!F26</f>
        <v>0</v>
      </c>
      <c r="H38" s="57" t="n">
        <f aca="false">CompteResultat12mois!G26</f>
        <v>0</v>
      </c>
      <c r="I38" s="57" t="n">
        <f aca="false">CompteResultat12mois!H26</f>
        <v>24</v>
      </c>
      <c r="J38" s="57" t="n">
        <f aca="false">CompteResultat12mois!I26</f>
        <v>0</v>
      </c>
      <c r="K38" s="57" t="n">
        <f aca="false">CompteResultat12mois!J26</f>
        <v>0</v>
      </c>
      <c r="L38" s="57" t="n">
        <f aca="false">CompteResultat12mois!K26</f>
        <v>0</v>
      </c>
      <c r="M38" s="57" t="n">
        <f aca="false">CompteResultat12mois!L26</f>
        <v>24</v>
      </c>
      <c r="N38" s="57" t="n">
        <f aca="false">CompteResultat12mois!M26</f>
        <v>0</v>
      </c>
      <c r="O38" s="57" t="n">
        <f aca="false">CompteResultat12mois!N26</f>
        <v>0</v>
      </c>
      <c r="P38" s="57" t="n">
        <f aca="false">CompteResultat12mois!O26</f>
        <v>0</v>
      </c>
    </row>
    <row r="39" customFormat="false" ht="15" hidden="false" customHeight="false" outlineLevel="0" collapsed="false">
      <c r="A39" s="58"/>
      <c r="B39" s="36"/>
      <c r="C39" s="64" t="s">
        <v>131</v>
      </c>
      <c r="D39" s="69"/>
      <c r="E39" s="57" t="n">
        <f aca="false">CompteResultat12mois!D27</f>
        <v>0</v>
      </c>
      <c r="F39" s="57" t="n">
        <f aca="false">CompteResultat12mois!E27</f>
        <v>0</v>
      </c>
      <c r="G39" s="57" t="n">
        <f aca="false">CompteResultat12mois!F27</f>
        <v>0</v>
      </c>
      <c r="H39" s="57" t="n">
        <f aca="false">CompteResultat12mois!G27</f>
        <v>20</v>
      </c>
      <c r="I39" s="57" t="n">
        <f aca="false">CompteResultat12mois!H27</f>
        <v>20</v>
      </c>
      <c r="J39" s="57" t="n">
        <f aca="false">CompteResultat12mois!I27</f>
        <v>20</v>
      </c>
      <c r="K39" s="57" t="n">
        <f aca="false">CompteResultat12mois!J27</f>
        <v>20</v>
      </c>
      <c r="L39" s="57" t="n">
        <f aca="false">CompteResultat12mois!K27</f>
        <v>20</v>
      </c>
      <c r="M39" s="57" t="n">
        <f aca="false">CompteResultat12mois!L27</f>
        <v>20</v>
      </c>
      <c r="N39" s="57" t="n">
        <f aca="false">CompteResultat12mois!M27</f>
        <v>20</v>
      </c>
      <c r="O39" s="57" t="n">
        <f aca="false">CompteResultat12mois!N27</f>
        <v>20</v>
      </c>
      <c r="P39" s="57" t="n">
        <f aca="false">CompteResultat12mois!O27</f>
        <v>20</v>
      </c>
    </row>
    <row r="40" customFormat="false" ht="15" hidden="false" customHeight="false" outlineLevel="0" collapsed="false">
      <c r="A40" s="58"/>
      <c r="B40" s="36"/>
      <c r="C40" s="64" t="s">
        <v>132</v>
      </c>
      <c r="D40" s="36"/>
      <c r="E40" s="57" t="n">
        <f aca="false">CompteResultat12mois!D28</f>
        <v>0</v>
      </c>
      <c r="F40" s="57" t="n">
        <f aca="false">CompteResultat12mois!E28</f>
        <v>0</v>
      </c>
      <c r="G40" s="57" t="n">
        <f aca="false">CompteResultat12mois!F28</f>
        <v>0</v>
      </c>
      <c r="H40" s="57" t="n">
        <f aca="false">CompteResultat12mois!G28</f>
        <v>0</v>
      </c>
      <c r="I40" s="57" t="n">
        <f aca="false">CompteResultat12mois!H28</f>
        <v>1000</v>
      </c>
      <c r="J40" s="57" t="n">
        <f aca="false">CompteResultat12mois!I28</f>
        <v>0</v>
      </c>
      <c r="K40" s="57" t="n">
        <f aca="false">CompteResultat12mois!J28</f>
        <v>0</v>
      </c>
      <c r="L40" s="57" t="n">
        <f aca="false">CompteResultat12mois!K28</f>
        <v>500</v>
      </c>
      <c r="M40" s="57" t="n">
        <f aca="false">CompteResultat12mois!L28</f>
        <v>0</v>
      </c>
      <c r="N40" s="57" t="n">
        <f aca="false">CompteResultat12mois!M28</f>
        <v>0</v>
      </c>
      <c r="O40" s="57" t="n">
        <f aca="false">CompteResultat12mois!N28</f>
        <v>500</v>
      </c>
      <c r="P40" s="57" t="n">
        <f aca="false">CompteResultat12mois!O28</f>
        <v>0</v>
      </c>
    </row>
    <row r="41" customFormat="false" ht="15" hidden="false" customHeight="false" outlineLevel="0" collapsed="false">
      <c r="A41" s="58"/>
      <c r="B41" s="36"/>
      <c r="C41" s="60" t="s">
        <v>95</v>
      </c>
      <c r="D41" s="36"/>
      <c r="E41" s="57" t="n">
        <f aca="false">CompteResultat12mois!D29</f>
        <v>0</v>
      </c>
      <c r="F41" s="57" t="n">
        <f aca="false">CompteResultat12mois!E29</f>
        <v>0</v>
      </c>
      <c r="G41" s="57" t="n">
        <f aca="false">CompteResultat12mois!F29</f>
        <v>0</v>
      </c>
      <c r="H41" s="57" t="n">
        <f aca="false">CompteResultat12mois!G29</f>
        <v>0</v>
      </c>
      <c r="I41" s="57" t="n">
        <f aca="false">CompteResultat12mois!H29</f>
        <v>0</v>
      </c>
      <c r="J41" s="57" t="n">
        <f aca="false">CompteResultat12mois!I29</f>
        <v>0</v>
      </c>
      <c r="K41" s="57" t="n">
        <f aca="false">CompteResultat12mois!J29</f>
        <v>0</v>
      </c>
      <c r="L41" s="57" t="n">
        <f aca="false">CompteResultat12mois!K29</f>
        <v>0</v>
      </c>
      <c r="M41" s="57" t="n">
        <f aca="false">CompteResultat12mois!L29</f>
        <v>0</v>
      </c>
      <c r="N41" s="57" t="n">
        <f aca="false">CompteResultat12mois!M29</f>
        <v>0</v>
      </c>
      <c r="O41" s="57" t="n">
        <f aca="false">CompteResultat12mois!N29</f>
        <v>0</v>
      </c>
      <c r="P41" s="57" t="n">
        <f aca="false">CompteResultat12mois!O29</f>
        <v>0</v>
      </c>
    </row>
    <row r="42" customFormat="false" ht="15" hidden="false" customHeight="false" outlineLevel="0" collapsed="false">
      <c r="A42" s="58"/>
      <c r="B42" s="36"/>
      <c r="C42" s="60" t="s">
        <v>97</v>
      </c>
      <c r="D42" s="36"/>
      <c r="E42" s="57" t="n">
        <f aca="false">CompteResultat12mois!D30</f>
        <v>0</v>
      </c>
      <c r="F42" s="57" t="n">
        <f aca="false">CompteResultat12mois!E30</f>
        <v>0</v>
      </c>
      <c r="G42" s="57" t="n">
        <f aca="false">CompteResultat12mois!F30</f>
        <v>0</v>
      </c>
      <c r="H42" s="57" t="n">
        <f aca="false">CompteResultat12mois!G30</f>
        <v>0</v>
      </c>
      <c r="I42" s="57" t="n">
        <f aca="false">CompteResultat12mois!H30</f>
        <v>0</v>
      </c>
      <c r="J42" s="57" t="n">
        <f aca="false">CompteResultat12mois!I30</f>
        <v>0</v>
      </c>
      <c r="K42" s="57" t="n">
        <f aca="false">CompteResultat12mois!J30</f>
        <v>0</v>
      </c>
      <c r="L42" s="57" t="n">
        <f aca="false">CompteResultat12mois!K30</f>
        <v>0</v>
      </c>
      <c r="M42" s="57" t="n">
        <f aca="false">CompteResultat12mois!L30</f>
        <v>0</v>
      </c>
      <c r="N42" s="57" t="n">
        <f aca="false">CompteResultat12mois!M30</f>
        <v>0</v>
      </c>
      <c r="O42" s="57" t="n">
        <f aca="false">CompteResultat12mois!N30</f>
        <v>0</v>
      </c>
      <c r="P42" s="57" t="n">
        <f aca="false">CompteResultat12mois!O30</f>
        <v>0</v>
      </c>
    </row>
    <row r="43" customFormat="false" ht="15" hidden="false" customHeight="false" outlineLevel="0" collapsed="false">
      <c r="A43" s="58"/>
      <c r="B43" s="36"/>
      <c r="C43" s="60" t="s">
        <v>133</v>
      </c>
      <c r="D43" s="36"/>
      <c r="E43" s="57" t="n">
        <f aca="false">CompteResultat12mois!D33</f>
        <v>100</v>
      </c>
      <c r="F43" s="57" t="n">
        <f aca="false">CompteResultat12mois!E33</f>
        <v>200</v>
      </c>
      <c r="G43" s="57" t="n">
        <f aca="false">CompteResultat12mois!F33</f>
        <v>200</v>
      </c>
      <c r="H43" s="57" t="n">
        <f aca="false">CompteResultat12mois!G33</f>
        <v>0</v>
      </c>
      <c r="I43" s="57" t="n">
        <f aca="false">CompteResultat12mois!H33</f>
        <v>0</v>
      </c>
      <c r="J43" s="57" t="n">
        <f aca="false">CompteResultat12mois!I33</f>
        <v>0</v>
      </c>
      <c r="K43" s="57" t="n">
        <f aca="false">CompteResultat12mois!J33</f>
        <v>0</v>
      </c>
      <c r="L43" s="57" t="n">
        <f aca="false">CompteResultat12mois!K33</f>
        <v>0</v>
      </c>
      <c r="M43" s="57" t="n">
        <f aca="false">CompteResultat12mois!L33</f>
        <v>0</v>
      </c>
      <c r="N43" s="57" t="n">
        <f aca="false">CompteResultat12mois!M33</f>
        <v>0</v>
      </c>
      <c r="O43" s="57" t="n">
        <f aca="false">CompteResultat12mois!N33</f>
        <v>0</v>
      </c>
      <c r="P43" s="57" t="n">
        <f aca="false">CompteResultat12mois!O33</f>
        <v>1000</v>
      </c>
    </row>
    <row r="44" customFormat="false" ht="15" hidden="false" customHeight="false" outlineLevel="0" collapsed="false">
      <c r="A44" s="58"/>
      <c r="B44" s="36" t="s">
        <v>134</v>
      </c>
      <c r="C44" s="36"/>
      <c r="D44" s="36"/>
      <c r="E44" s="57"/>
      <c r="F44" s="57"/>
      <c r="G44" s="36"/>
      <c r="H44" s="58"/>
      <c r="I44" s="58"/>
      <c r="J44" s="58"/>
      <c r="K44" s="58"/>
      <c r="L44" s="58"/>
      <c r="M44" s="58"/>
      <c r="N44" s="58"/>
      <c r="O44" s="58"/>
      <c r="P44" s="57"/>
    </row>
    <row r="45" customFormat="false" ht="15" hidden="false" customHeight="false" outlineLevel="0" collapsed="false">
      <c r="A45" s="58"/>
      <c r="B45" s="36"/>
      <c r="C45" s="60" t="s">
        <v>135</v>
      </c>
      <c r="D45" s="36"/>
      <c r="E45" s="57"/>
      <c r="F45" s="57"/>
      <c r="G45" s="57"/>
      <c r="H45" s="57"/>
      <c r="I45" s="57"/>
      <c r="J45" s="57"/>
      <c r="K45" s="71"/>
      <c r="L45" s="71"/>
      <c r="M45" s="71"/>
      <c r="N45" s="71"/>
      <c r="O45" s="71"/>
      <c r="P45" s="66"/>
    </row>
    <row r="46" customFormat="false" ht="15" hidden="false" customHeight="false" outlineLevel="0" collapsed="false">
      <c r="A46" s="58"/>
      <c r="B46" s="36"/>
      <c r="C46" s="60" t="s">
        <v>136</v>
      </c>
      <c r="D46" s="36"/>
      <c r="E46" s="66"/>
      <c r="F46" s="66"/>
      <c r="G46" s="66"/>
      <c r="H46" s="66"/>
      <c r="I46" s="66"/>
      <c r="J46" s="66"/>
      <c r="K46" s="71"/>
      <c r="L46" s="71"/>
      <c r="M46" s="71"/>
      <c r="N46" s="71"/>
      <c r="O46" s="71"/>
      <c r="P46" s="66"/>
    </row>
    <row r="47" customFormat="false" ht="15" hidden="false" customHeight="false" outlineLevel="0" collapsed="false">
      <c r="A47" s="58"/>
      <c r="B47" s="69"/>
      <c r="C47" s="60" t="s">
        <v>98</v>
      </c>
      <c r="D47" s="36"/>
      <c r="E47" s="57" t="n">
        <f aca="false">CompteResultat12mois!D31</f>
        <v>0</v>
      </c>
      <c r="F47" s="57" t="n">
        <f aca="false">CompteResultat12mois!E31</f>
        <v>0</v>
      </c>
      <c r="G47" s="57" t="n">
        <f aca="false">CompteResultat12mois!F31</f>
        <v>750</v>
      </c>
      <c r="H47" s="57" t="n">
        <f aca="false">CompteResultat12mois!G31</f>
        <v>750</v>
      </c>
      <c r="I47" s="57" t="n">
        <f aca="false">CompteResultat12mois!H31</f>
        <v>0</v>
      </c>
      <c r="J47" s="57" t="n">
        <f aca="false">CompteResultat12mois!I31</f>
        <v>0</v>
      </c>
      <c r="K47" s="57" t="n">
        <f aca="false">CompteResultat12mois!J31</f>
        <v>0</v>
      </c>
      <c r="L47" s="57" t="n">
        <f aca="false">CompteResultat12mois!K31</f>
        <v>0</v>
      </c>
      <c r="M47" s="57" t="n">
        <f aca="false">CompteResultat12mois!L31</f>
        <v>0</v>
      </c>
      <c r="N47" s="57" t="n">
        <f aca="false">CompteResultat12mois!M31</f>
        <v>0</v>
      </c>
      <c r="O47" s="57" t="n">
        <f aca="false">CompteResultat12mois!N31</f>
        <v>0</v>
      </c>
      <c r="P47" s="57" t="n">
        <f aca="false">CompteResultat12mois!O31</f>
        <v>0</v>
      </c>
    </row>
    <row r="48" customFormat="false" ht="15" hidden="false" customHeight="false" outlineLevel="0" collapsed="false">
      <c r="A48" s="58"/>
      <c r="B48" s="36"/>
      <c r="C48" s="60" t="s">
        <v>99</v>
      </c>
      <c r="D48" s="36"/>
      <c r="E48" s="57" t="n">
        <f aca="false">CompteResultat12mois!D32</f>
        <v>0</v>
      </c>
      <c r="F48" s="57" t="n">
        <f aca="false">CompteResultat12mois!E32</f>
        <v>0</v>
      </c>
      <c r="G48" s="57" t="n">
        <f aca="false">CompteResultat12mois!F32</f>
        <v>0</v>
      </c>
      <c r="H48" s="57" t="n">
        <f aca="false">CompteResultat12mois!G32</f>
        <v>0</v>
      </c>
      <c r="I48" s="57" t="n">
        <f aca="false">CompteResultat12mois!H32</f>
        <v>0</v>
      </c>
      <c r="J48" s="57" t="n">
        <f aca="false">CompteResultat12mois!I32</f>
        <v>100</v>
      </c>
      <c r="K48" s="57" t="n">
        <f aca="false">CompteResultat12mois!J32</f>
        <v>0</v>
      </c>
      <c r="L48" s="57" t="n">
        <f aca="false">CompteResultat12mois!K32</f>
        <v>0</v>
      </c>
      <c r="M48" s="57" t="n">
        <f aca="false">CompteResultat12mois!L32</f>
        <v>0</v>
      </c>
      <c r="N48" s="57" t="n">
        <f aca="false">CompteResultat12mois!M32</f>
        <v>0</v>
      </c>
      <c r="O48" s="57" t="n">
        <f aca="false">CompteResultat12mois!N32</f>
        <v>0</v>
      </c>
      <c r="P48" s="57" t="n">
        <f aca="false">CompteResultat12mois!O32</f>
        <v>0</v>
      </c>
    </row>
    <row r="49" customFormat="false" ht="15" hidden="false" customHeight="false" outlineLevel="0" collapsed="false">
      <c r="A49" s="58"/>
      <c r="B49" s="36" t="s">
        <v>137</v>
      </c>
      <c r="C49" s="36"/>
      <c r="D49" s="36"/>
      <c r="E49" s="57"/>
      <c r="F49" s="57"/>
      <c r="G49" s="36"/>
      <c r="H49" s="58"/>
      <c r="I49" s="57"/>
      <c r="J49" s="57"/>
      <c r="K49" s="57"/>
      <c r="L49" s="57"/>
      <c r="M49" s="57"/>
      <c r="N49" s="57"/>
      <c r="O49" s="57"/>
      <c r="P49" s="57"/>
    </row>
    <row r="50" customFormat="false" ht="15" hidden="false" customHeight="false" outlineLevel="0" collapsed="false">
      <c r="A50" s="58"/>
      <c r="B50" s="36"/>
      <c r="C50" s="60" t="s">
        <v>138</v>
      </c>
      <c r="D50" s="36"/>
      <c r="E50" s="57" t="n">
        <f aca="false">CompteResultat12mois!D40</f>
        <v>0</v>
      </c>
      <c r="F50" s="57" t="n">
        <f aca="false">CompteResultat12mois!E40</f>
        <v>0</v>
      </c>
      <c r="G50" s="57" t="n">
        <f aca="false">CompteResultat12mois!F40</f>
        <v>0</v>
      </c>
      <c r="H50" s="57" t="n">
        <f aca="false">CompteResultat12mois!G40</f>
        <v>0</v>
      </c>
      <c r="I50" s="57" t="n">
        <f aca="false">CompteResultat12mois!H40</f>
        <v>0</v>
      </c>
      <c r="J50" s="57" t="n">
        <f aca="false">CompteResultat12mois!I40</f>
        <v>190</v>
      </c>
      <c r="K50" s="57" t="n">
        <f aca="false">CompteResultat12mois!J40</f>
        <v>190</v>
      </c>
      <c r="L50" s="57" t="n">
        <f aca="false">CompteResultat12mois!K40</f>
        <v>190</v>
      </c>
      <c r="M50" s="57" t="n">
        <f aca="false">CompteResultat12mois!L40</f>
        <v>190</v>
      </c>
      <c r="N50" s="57" t="n">
        <f aca="false">CompteResultat12mois!M40</f>
        <v>190</v>
      </c>
      <c r="O50" s="57" t="n">
        <f aca="false">CompteResultat12mois!N40</f>
        <v>190</v>
      </c>
      <c r="P50" s="57" t="n">
        <f aca="false">CompteResultat12mois!O40</f>
        <v>190</v>
      </c>
    </row>
    <row r="51" customFormat="false" ht="15" hidden="false" customHeight="false" outlineLevel="0" collapsed="false">
      <c r="A51" s="58"/>
      <c r="B51" s="36"/>
      <c r="C51" s="60" t="s">
        <v>139</v>
      </c>
      <c r="D51" s="36"/>
      <c r="E51" s="57"/>
      <c r="F51" s="57"/>
      <c r="G51" s="36"/>
      <c r="H51" s="58"/>
      <c r="I51" s="57"/>
      <c r="J51" s="57"/>
      <c r="K51" s="57"/>
      <c r="L51" s="57"/>
      <c r="M51" s="57"/>
      <c r="N51" s="57"/>
      <c r="O51" s="57"/>
      <c r="P51" s="57"/>
    </row>
    <row r="52" customFormat="false" ht="15" hidden="false" customHeight="false" outlineLevel="0" collapsed="false">
      <c r="A52" s="58"/>
      <c r="B52" s="36"/>
      <c r="C52" s="60" t="s">
        <v>140</v>
      </c>
      <c r="D52" s="36"/>
      <c r="E52" s="57" t="n">
        <f aca="false">CompteResultat12mois!D36</f>
        <v>0</v>
      </c>
      <c r="F52" s="57" t="n">
        <f aca="false">CompteResultat12mois!E36</f>
        <v>0</v>
      </c>
      <c r="G52" s="57" t="n">
        <f aca="false">CompteResultat12mois!F36</f>
        <v>0</v>
      </c>
      <c r="H52" s="57" t="n">
        <f aca="false">CompteResultat12mois!G36</f>
        <v>0</v>
      </c>
      <c r="I52" s="57" t="n">
        <f aca="false">CompteResultat12mois!H36</f>
        <v>0</v>
      </c>
      <c r="J52" s="57" t="n">
        <f aca="false">CompteResultat12mois!I36</f>
        <v>0</v>
      </c>
      <c r="K52" s="57" t="n">
        <f aca="false">CompteResultat12mois!J36</f>
        <v>0</v>
      </c>
      <c r="L52" s="57" t="n">
        <f aca="false">CompteResultat12mois!K36</f>
        <v>0</v>
      </c>
      <c r="M52" s="57" t="n">
        <f aca="false">CompteResultat12mois!L36</f>
        <v>0</v>
      </c>
      <c r="N52" s="57" t="n">
        <f aca="false">CompteResultat12mois!M36</f>
        <v>0</v>
      </c>
      <c r="O52" s="57" t="n">
        <f aca="false">CompteResultat12mois!N36</f>
        <v>0</v>
      </c>
      <c r="P52" s="57" t="n">
        <f aca="false">CompteResultat12mois!O36</f>
        <v>0</v>
      </c>
    </row>
    <row r="53" customFormat="false" ht="15" hidden="false" customHeight="false" outlineLevel="0" collapsed="false">
      <c r="A53" s="58"/>
      <c r="B53" s="36"/>
      <c r="C53" s="60" t="s">
        <v>108</v>
      </c>
      <c r="D53" s="36"/>
      <c r="E53" s="57"/>
      <c r="F53" s="57"/>
      <c r="G53" s="36"/>
      <c r="H53" s="58"/>
      <c r="I53" s="57"/>
      <c r="J53" s="57"/>
      <c r="K53" s="57"/>
      <c r="L53" s="57"/>
      <c r="M53" s="57"/>
      <c r="N53" s="57"/>
      <c r="O53" s="57"/>
      <c r="P53" s="57"/>
    </row>
    <row r="54" customFormat="false" ht="15" hidden="false" customHeight="false" outlineLevel="0" collapsed="false">
      <c r="A54" s="58"/>
      <c r="B54" s="36" t="s">
        <v>116</v>
      </c>
      <c r="C54" s="36"/>
      <c r="D54" s="36"/>
      <c r="E54" s="57"/>
      <c r="F54" s="57"/>
      <c r="G54" s="36"/>
      <c r="H54" s="58"/>
      <c r="I54" s="57"/>
      <c r="J54" s="57"/>
      <c r="K54" s="57"/>
      <c r="L54" s="57"/>
      <c r="M54" s="57"/>
      <c r="N54" s="57"/>
      <c r="O54" s="57"/>
      <c r="P54" s="57"/>
    </row>
    <row r="55" customFormat="false" ht="15" hidden="false" customHeight="false" outlineLevel="0" collapsed="false">
      <c r="A55" s="58"/>
      <c r="B55" s="36"/>
      <c r="C55" s="60" t="s">
        <v>141</v>
      </c>
      <c r="D55" s="36"/>
      <c r="E55" s="57"/>
      <c r="F55" s="66"/>
      <c r="G55" s="66"/>
      <c r="H55" s="66"/>
      <c r="I55" s="66"/>
      <c r="J55" s="57" t="n">
        <v>210</v>
      </c>
      <c r="K55" s="57" t="n">
        <v>210</v>
      </c>
      <c r="L55" s="57" t="n">
        <v>210</v>
      </c>
      <c r="M55" s="57" t="n">
        <v>210</v>
      </c>
      <c r="N55" s="57" t="n">
        <v>210</v>
      </c>
      <c r="O55" s="57" t="n">
        <v>210</v>
      </c>
      <c r="P55" s="57" t="n">
        <v>210</v>
      </c>
    </row>
    <row r="56" customFormat="false" ht="15" hidden="false" customHeight="false" outlineLevel="0" collapsed="false">
      <c r="A56" s="58"/>
      <c r="B56" s="36"/>
      <c r="C56" s="60" t="s">
        <v>142</v>
      </c>
      <c r="D56" s="36"/>
      <c r="E56" s="57"/>
      <c r="F56" s="57"/>
      <c r="G56" s="36"/>
      <c r="H56" s="58"/>
      <c r="I56" s="57"/>
      <c r="J56" s="57"/>
      <c r="K56" s="57"/>
      <c r="L56" s="57"/>
      <c r="M56" s="57"/>
      <c r="N56" s="57"/>
      <c r="O56" s="57"/>
      <c r="P56" s="57"/>
    </row>
    <row r="57" customFormat="false" ht="15.75" hidden="false" customHeight="false" outlineLevel="0" collapsed="false">
      <c r="A57" s="72"/>
      <c r="B57" s="73" t="s">
        <v>143</v>
      </c>
      <c r="C57" s="73"/>
      <c r="D57" s="73"/>
      <c r="E57" s="72" t="n">
        <f aca="false">SUM(E12:E56)</f>
        <v>5304</v>
      </c>
      <c r="F57" s="72" t="n">
        <f aca="false">SUM(F12:F56)</f>
        <v>1880</v>
      </c>
      <c r="G57" s="72" t="n">
        <f aca="false">SUM(G12:G56)</f>
        <v>7945</v>
      </c>
      <c r="H57" s="72" t="n">
        <f aca="false">SUM(H12:H56)</f>
        <v>4725</v>
      </c>
      <c r="I57" s="72" t="n">
        <f aca="false">SUM(I12:I56)</f>
        <v>4052</v>
      </c>
      <c r="J57" s="72" t="n">
        <f aca="false">SUM(J12:J56)</f>
        <v>2025</v>
      </c>
      <c r="K57" s="72" t="n">
        <f aca="false">SUM(K12:K56)</f>
        <v>1860</v>
      </c>
      <c r="L57" s="72" t="n">
        <f aca="false">SUM(L12:L56)</f>
        <v>2510</v>
      </c>
      <c r="M57" s="72" t="n">
        <f aca="false">SUM(M12:M56)</f>
        <v>1934</v>
      </c>
      <c r="N57" s="72" t="n">
        <f aca="false">SUM(N12:N56)</f>
        <v>1975</v>
      </c>
      <c r="O57" s="72" t="n">
        <f aca="false">SUM(O12:O56)</f>
        <v>2410</v>
      </c>
      <c r="P57" s="74" t="n">
        <f aca="false">SUM(P12:P56)</f>
        <v>2975</v>
      </c>
    </row>
    <row r="58" customFormat="false" ht="15.75" hidden="false" customHeight="false" outlineLevel="0" collapsed="false">
      <c r="A58" s="75"/>
      <c r="B58" s="76" t="s">
        <v>144</v>
      </c>
      <c r="C58" s="76"/>
      <c r="D58" s="76"/>
      <c r="E58" s="77" t="n">
        <f aca="false">E11-E57</f>
        <v>19196</v>
      </c>
      <c r="F58" s="77" t="n">
        <f aca="false">F11-F57</f>
        <v>-1880</v>
      </c>
      <c r="G58" s="77" t="n">
        <f aca="false">G11-G57</f>
        <v>-7945</v>
      </c>
      <c r="H58" s="77" t="n">
        <f aca="false">H11-H57</f>
        <v>-4725</v>
      </c>
      <c r="I58" s="77" t="n">
        <f aca="false">I11-I57</f>
        <v>-4052</v>
      </c>
      <c r="J58" s="77" t="n">
        <f aca="false">J11-J57</f>
        <v>-525</v>
      </c>
      <c r="K58" s="77" t="n">
        <f aca="false">K11-K57</f>
        <v>1140</v>
      </c>
      <c r="L58" s="77" t="n">
        <f aca="false">L11-L57</f>
        <v>1490</v>
      </c>
      <c r="M58" s="77" t="n">
        <f aca="false">M11-M57</f>
        <v>1566</v>
      </c>
      <c r="N58" s="77" t="n">
        <f aca="false">N11-N57</f>
        <v>1525</v>
      </c>
      <c r="O58" s="77" t="n">
        <f aca="false">O11-O57</f>
        <v>590</v>
      </c>
      <c r="P58" s="78" t="n">
        <f aca="false">P11-P57</f>
        <v>525</v>
      </c>
    </row>
    <row r="59" customFormat="false" ht="15" hidden="false" customHeight="false" outlineLevel="0" collapsed="false">
      <c r="A59" s="79"/>
      <c r="B59" s="80" t="s">
        <v>145</v>
      </c>
      <c r="C59" s="80"/>
      <c r="D59" s="80"/>
      <c r="E59" s="81" t="n">
        <f aca="false">E2+E11-E57</f>
        <v>19196</v>
      </c>
      <c r="F59" s="81" t="n">
        <f aca="false">F2+F11-F57</f>
        <v>17316</v>
      </c>
      <c r="G59" s="81" t="n">
        <f aca="false">G2+G11-G57</f>
        <v>9371</v>
      </c>
      <c r="H59" s="81" t="n">
        <f aca="false">H2+H11-H57</f>
        <v>4646</v>
      </c>
      <c r="I59" s="81" t="n">
        <f aca="false">I2+I11-I57</f>
        <v>594</v>
      </c>
      <c r="J59" s="81" t="n">
        <f aca="false">J2+J11-J57</f>
        <v>69</v>
      </c>
      <c r="K59" s="81" t="n">
        <f aca="false">K2+K11-K57</f>
        <v>1209</v>
      </c>
      <c r="L59" s="81" t="n">
        <f aca="false">L2+L11-L57</f>
        <v>2699</v>
      </c>
      <c r="M59" s="81" t="n">
        <f aca="false">M2+M11-M57</f>
        <v>4265</v>
      </c>
      <c r="N59" s="81" t="n">
        <f aca="false">N2+N11-N57</f>
        <v>5790</v>
      </c>
      <c r="O59" s="81" t="n">
        <f aca="false">O2+O11-O57</f>
        <v>6380</v>
      </c>
      <c r="P59" s="81" t="n">
        <f aca="false">P2+P11-P57</f>
        <v>6905</v>
      </c>
    </row>
  </sheetData>
  <mergeCells count="1">
    <mergeCell ref="A2:D2"/>
  </mergeCells>
  <conditionalFormatting sqref="E58:P59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RowHeight="15"/>
  <cols>
    <col collapsed="false" hidden="false" max="1" min="1" style="0" width="2.14285714285714"/>
    <col collapsed="false" hidden="false" max="2" min="2" style="0" width="8.56632653061224"/>
    <col collapsed="false" hidden="false" max="3" min="3" style="0" width="30.0051020408163"/>
    <col collapsed="false" hidden="false" max="4" min="4" style="0" width="9.85204081632653"/>
    <col collapsed="false" hidden="false" max="5" min="5" style="0" width="9.28571428571429"/>
    <col collapsed="false" hidden="false" max="6" min="6" style="0" width="10.8520408163265"/>
    <col collapsed="false" hidden="false" max="7" min="7" style="0" width="5.42857142857143"/>
    <col collapsed="false" hidden="false" max="8" min="8" style="0" width="30.1377551020408"/>
    <col collapsed="false" hidden="false" max="9" min="9" style="0" width="10.4234693877551"/>
    <col collapsed="false" hidden="false" max="1025" min="10" style="0" width="10.7295918367347"/>
  </cols>
  <sheetData>
    <row r="1" customFormat="false" ht="26.25" hidden="false" customHeight="false" outlineLevel="0" collapsed="false">
      <c r="B1" s="12" t="s">
        <v>37</v>
      </c>
      <c r="C1" s="12"/>
      <c r="D1" s="12"/>
      <c r="E1" s="12"/>
      <c r="F1" s="12"/>
    </row>
    <row r="2" customFormat="false" ht="15.75" hidden="false" customHeight="false" outlineLevel="0" collapsed="false">
      <c r="B2" s="13"/>
      <c r="C2" s="14" t="s">
        <v>38</v>
      </c>
      <c r="D2" s="14"/>
      <c r="E2" s="14"/>
      <c r="F2" s="14"/>
    </row>
    <row r="3" customFormat="false" ht="15" hidden="false" customHeight="false" outlineLevel="0" collapsed="false">
      <c r="B3" s="13"/>
      <c r="C3" s="13"/>
      <c r="D3" s="13"/>
      <c r="E3" s="13"/>
      <c r="F3" s="13"/>
    </row>
    <row r="4" customFormat="false" ht="15.75" hidden="false" customHeight="false" outlineLevel="0" collapsed="false">
      <c r="B4" s="13"/>
      <c r="C4" s="13"/>
      <c r="D4" s="13"/>
      <c r="E4" s="13"/>
      <c r="F4" s="13"/>
      <c r="H4" s="15" t="s">
        <v>39</v>
      </c>
      <c r="I4" s="15"/>
    </row>
    <row r="5" customFormat="false" ht="15" hidden="false" customHeight="false" outlineLevel="0" collapsed="false">
      <c r="A5" s="16"/>
      <c r="B5" s="17"/>
      <c r="C5" s="18"/>
      <c r="D5" s="19" t="s">
        <v>33</v>
      </c>
      <c r="E5" s="19" t="s">
        <v>34</v>
      </c>
      <c r="F5" s="19" t="s">
        <v>35</v>
      </c>
      <c r="H5" s="20" t="s">
        <v>53</v>
      </c>
      <c r="I5" s="21" t="n">
        <v>1500</v>
      </c>
    </row>
    <row r="6" customFormat="false" ht="15" hidden="false" customHeight="true" outlineLevel="0" collapsed="false">
      <c r="A6" s="22"/>
      <c r="B6" s="36"/>
      <c r="C6" s="82" t="s">
        <v>146</v>
      </c>
      <c r="D6" s="25" t="n">
        <v>7</v>
      </c>
      <c r="E6" s="25" t="n">
        <v>12</v>
      </c>
      <c r="F6" s="25" t="n">
        <v>12</v>
      </c>
      <c r="H6" s="26" t="s">
        <v>55</v>
      </c>
      <c r="I6" s="27" t="n">
        <v>500</v>
      </c>
    </row>
    <row r="7" customFormat="false" ht="15" hidden="false" customHeight="false" outlineLevel="0" collapsed="false">
      <c r="A7" s="22"/>
      <c r="C7" s="23" t="s">
        <v>54</v>
      </c>
      <c r="D7" s="25" t="n">
        <v>15</v>
      </c>
      <c r="E7" s="25" t="n">
        <v>30</v>
      </c>
      <c r="F7" s="25" t="n">
        <v>36</v>
      </c>
      <c r="H7" s="26" t="s">
        <v>57</v>
      </c>
      <c r="I7" s="27" t="n">
        <v>650</v>
      </c>
    </row>
    <row r="8" customFormat="false" ht="15.75" hidden="false" customHeight="false" outlineLevel="0" collapsed="false">
      <c r="A8" s="28"/>
      <c r="B8" s="29"/>
      <c r="C8" s="30" t="s">
        <v>56</v>
      </c>
      <c r="D8" s="32" t="n">
        <v>11</v>
      </c>
      <c r="E8" s="32" t="n">
        <v>21</v>
      </c>
      <c r="F8" s="32" t="n">
        <v>30</v>
      </c>
      <c r="H8" s="26" t="s">
        <v>59</v>
      </c>
      <c r="I8" s="27" t="n">
        <v>450</v>
      </c>
    </row>
    <row r="9" customFormat="false" ht="13.8" hidden="false" customHeight="false" outlineLevel="0" collapsed="false">
      <c r="A9" s="16"/>
      <c r="B9" s="33" t="s">
        <v>58</v>
      </c>
      <c r="C9" s="17"/>
      <c r="D9" s="34"/>
      <c r="E9" s="34"/>
      <c r="F9" s="18"/>
      <c r="H9" s="26" t="s">
        <v>61</v>
      </c>
      <c r="I9" s="27" t="n">
        <v>200</v>
      </c>
    </row>
    <row r="10" customFormat="false" ht="15" hidden="false" customHeight="false" outlineLevel="0" collapsed="false">
      <c r="A10" s="22"/>
      <c r="B10" s="35" t="s">
        <v>60</v>
      </c>
      <c r="C10" s="36"/>
      <c r="D10" s="37" t="n">
        <f aca="false">D$7*$I$5</f>
        <v>22500</v>
      </c>
      <c r="E10" s="37" t="n">
        <f aca="false">E$7*$I$5</f>
        <v>45000</v>
      </c>
      <c r="F10" s="37" t="n">
        <f aca="false">F$7*$I$5</f>
        <v>54000</v>
      </c>
      <c r="H10" s="26" t="s">
        <v>63</v>
      </c>
      <c r="I10" s="26" t="n">
        <v>1</v>
      </c>
    </row>
    <row r="11" customFormat="false" ht="15" hidden="false" customHeight="false" outlineLevel="0" collapsed="false">
      <c r="A11" s="22"/>
      <c r="B11" s="35" t="s">
        <v>62</v>
      </c>
      <c r="C11" s="36"/>
      <c r="D11" s="37" t="n">
        <f aca="false">D$8*$I$6</f>
        <v>5500</v>
      </c>
      <c r="E11" s="37" t="n">
        <f aca="false">E$8*$I$6</f>
        <v>10500</v>
      </c>
      <c r="F11" s="37" t="n">
        <f aca="false">F$8*$I$6</f>
        <v>15000</v>
      </c>
      <c r="H11" s="26" t="s">
        <v>65</v>
      </c>
      <c r="I11" s="27" t="n">
        <v>120</v>
      </c>
    </row>
    <row r="12" customFormat="false" ht="17.25" hidden="false" customHeight="true" outlineLevel="0" collapsed="false">
      <c r="A12" s="28"/>
      <c r="B12" s="83"/>
      <c r="C12" s="29"/>
      <c r="D12" s="84"/>
      <c r="E12" s="84"/>
      <c r="F12" s="30"/>
      <c r="H12" s="26" t="s">
        <v>67</v>
      </c>
      <c r="I12" s="27" t="n">
        <v>35</v>
      </c>
    </row>
    <row r="13" customFormat="false" ht="18" hidden="false" customHeight="false" outlineLevel="0" collapsed="false">
      <c r="A13" s="85" t="s">
        <v>64</v>
      </c>
      <c r="B13" s="85"/>
      <c r="C13" s="85"/>
      <c r="D13" s="86" t="n">
        <f aca="false">SUM(D9:D12)</f>
        <v>28000</v>
      </c>
      <c r="E13" s="86" t="n">
        <f aca="false">SUM(E9:E12)</f>
        <v>55500</v>
      </c>
      <c r="F13" s="86" t="n">
        <f aca="false">SUM(F9:F12)</f>
        <v>69000</v>
      </c>
      <c r="H13" s="26" t="s">
        <v>69</v>
      </c>
      <c r="I13" s="27" t="n">
        <v>30</v>
      </c>
    </row>
    <row r="14" customFormat="false" ht="15" hidden="false" customHeight="false" outlineLevel="0" collapsed="false">
      <c r="A14" s="42" t="s">
        <v>66</v>
      </c>
      <c r="B14" s="36"/>
      <c r="C14" s="36"/>
      <c r="D14" s="37"/>
      <c r="E14" s="37"/>
      <c r="F14" s="82"/>
      <c r="H14" s="26" t="s">
        <v>71</v>
      </c>
      <c r="I14" s="27" t="n">
        <v>20</v>
      </c>
    </row>
    <row r="15" customFormat="false" ht="15" hidden="false" customHeight="false" outlineLevel="0" collapsed="false">
      <c r="A15" s="42"/>
      <c r="B15" s="35" t="s">
        <v>68</v>
      </c>
      <c r="C15" s="36"/>
      <c r="D15" s="37" t="n">
        <f aca="false">CompteResultat12mois!P13</f>
        <v>20</v>
      </c>
      <c r="E15" s="37" t="n">
        <v>40</v>
      </c>
      <c r="F15" s="82" t="n">
        <v>40</v>
      </c>
      <c r="H15" s="26" t="s">
        <v>73</v>
      </c>
      <c r="I15" s="27" t="n">
        <v>5000</v>
      </c>
    </row>
    <row r="16" customFormat="false" ht="15" hidden="false" customHeight="false" outlineLevel="0" collapsed="false">
      <c r="A16" s="42"/>
      <c r="B16" s="35" t="s">
        <v>70</v>
      </c>
      <c r="C16" s="36"/>
      <c r="D16" s="37" t="n">
        <f aca="false">CompteResultat12mois!P14</f>
        <v>160</v>
      </c>
      <c r="E16" s="37" t="n">
        <v>160</v>
      </c>
      <c r="F16" s="82" t="n">
        <v>160</v>
      </c>
      <c r="H16" s="26" t="s">
        <v>75</v>
      </c>
      <c r="I16" s="26" t="n">
        <v>20</v>
      </c>
    </row>
    <row r="17" customFormat="false" ht="15" hidden="false" customHeight="false" outlineLevel="0" collapsed="false">
      <c r="A17" s="42"/>
      <c r="B17" s="35" t="s">
        <v>72</v>
      </c>
      <c r="C17" s="36"/>
      <c r="D17" s="37" t="n">
        <f aca="false">CompteResultat12mois!P15</f>
        <v>250</v>
      </c>
      <c r="E17" s="37" t="n">
        <v>500</v>
      </c>
      <c r="F17" s="82" t="n">
        <v>500</v>
      </c>
    </row>
    <row r="18" customFormat="false" ht="15" hidden="false" customHeight="false" outlineLevel="0" collapsed="false">
      <c r="A18" s="42"/>
      <c r="B18" s="35" t="s">
        <v>74</v>
      </c>
      <c r="C18" s="36"/>
      <c r="D18" s="37" t="n">
        <f aca="false">CompteResultat12mois!P16</f>
        <v>7800</v>
      </c>
      <c r="E18" s="37" t="n">
        <f aca="false">$I$7*E$6</f>
        <v>7800</v>
      </c>
      <c r="F18" s="37" t="n">
        <f aca="false">$I$7*F$6</f>
        <v>7800</v>
      </c>
    </row>
    <row r="19" customFormat="false" ht="15" hidden="false" customHeight="false" outlineLevel="0" collapsed="false">
      <c r="A19" s="42"/>
      <c r="B19" s="35" t="s">
        <v>76</v>
      </c>
      <c r="C19" s="36"/>
      <c r="D19" s="37" t="n">
        <f aca="false">CompteResultat12mois!P17</f>
        <v>9050</v>
      </c>
      <c r="E19" s="37" t="n">
        <f aca="false">$I$8*12</f>
        <v>5400</v>
      </c>
      <c r="F19" s="37" t="n">
        <v>9050</v>
      </c>
    </row>
    <row r="20" customFormat="false" ht="15" hidden="false" customHeight="false" outlineLevel="0" collapsed="false">
      <c r="A20" s="42"/>
      <c r="B20" s="35" t="s">
        <v>77</v>
      </c>
      <c r="C20" s="36"/>
      <c r="D20" s="37" t="n">
        <f aca="false">CompteResultat12mois!P18</f>
        <v>1550</v>
      </c>
      <c r="E20" s="37" t="n">
        <f aca="false">$I$9*$I$10*E$6</f>
        <v>2400</v>
      </c>
      <c r="F20" s="37" t="n">
        <f aca="false">$I$9*$I$10*F$6</f>
        <v>2400</v>
      </c>
      <c r="H20" s="43" t="s">
        <v>80</v>
      </c>
      <c r="I20" s="44"/>
      <c r="J20" s="45" t="s">
        <v>81</v>
      </c>
    </row>
    <row r="21" customFormat="false" ht="15" hidden="false" customHeight="false" outlineLevel="0" collapsed="false">
      <c r="A21" s="42"/>
      <c r="B21" s="35" t="s">
        <v>78</v>
      </c>
      <c r="C21" s="36"/>
      <c r="D21" s="37" t="n">
        <f aca="false">CompteResultat12mois!P19</f>
        <v>0</v>
      </c>
      <c r="E21" s="37" t="n">
        <v>250</v>
      </c>
      <c r="F21" s="37" t="n">
        <v>250</v>
      </c>
      <c r="H21" s="0" t="s">
        <v>82</v>
      </c>
    </row>
    <row r="22" customFormat="false" ht="15" hidden="false" customHeight="false" outlineLevel="0" collapsed="false">
      <c r="A22" s="42"/>
      <c r="B22" s="35" t="s">
        <v>79</v>
      </c>
      <c r="C22" s="36"/>
      <c r="D22" s="37" t="n">
        <f aca="false">CompteResultat12mois!P20</f>
        <v>130</v>
      </c>
      <c r="E22" s="37" t="n">
        <v>150</v>
      </c>
      <c r="F22" s="37" t="n">
        <v>150</v>
      </c>
      <c r="H22" s="0" t="s">
        <v>83</v>
      </c>
    </row>
    <row r="23" customFormat="false" ht="15" hidden="false" customHeight="false" outlineLevel="0" collapsed="false">
      <c r="A23" s="22"/>
      <c r="B23" s="35" t="s">
        <v>69</v>
      </c>
      <c r="C23" s="36"/>
      <c r="D23" s="37" t="n">
        <f aca="false">CompteResultat12mois!P21</f>
        <v>360</v>
      </c>
      <c r="E23" s="37" t="n">
        <v>420</v>
      </c>
      <c r="F23" s="37" t="n">
        <v>420</v>
      </c>
      <c r="H23" s="0" t="s">
        <v>85</v>
      </c>
    </row>
    <row r="24" customFormat="false" ht="15" hidden="false" customHeight="false" outlineLevel="0" collapsed="false">
      <c r="A24" s="22"/>
      <c r="B24" s="35" t="s">
        <v>71</v>
      </c>
      <c r="C24" s="36"/>
      <c r="D24" s="37" t="n">
        <f aca="false">CompteResultat12mois!P22</f>
        <v>115</v>
      </c>
      <c r="E24" s="37" t="n">
        <v>150</v>
      </c>
      <c r="F24" s="37" t="n">
        <v>150</v>
      </c>
      <c r="H24" s="0" t="s">
        <v>86</v>
      </c>
    </row>
    <row r="25" customFormat="false" ht="15" hidden="false" customHeight="false" outlineLevel="0" collapsed="false">
      <c r="A25" s="22"/>
      <c r="B25" s="35" t="s">
        <v>84</v>
      </c>
      <c r="C25" s="36"/>
      <c r="D25" s="37" t="n">
        <f aca="false">CompteResultat12mois!P23</f>
        <v>1260</v>
      </c>
      <c r="E25" s="37" t="n">
        <v>1500</v>
      </c>
      <c r="F25" s="37" t="n">
        <v>1500</v>
      </c>
      <c r="H25" s="0" t="s">
        <v>88</v>
      </c>
    </row>
    <row r="26" customFormat="false" ht="15" hidden="false" customHeight="false" outlineLevel="0" collapsed="false">
      <c r="A26" s="22"/>
      <c r="B26" s="35" t="s">
        <v>8</v>
      </c>
      <c r="C26" s="36"/>
      <c r="D26" s="37" t="n">
        <f aca="false">CompteResultat12mois!P24</f>
        <v>0</v>
      </c>
      <c r="E26" s="37"/>
      <c r="F26" s="37"/>
      <c r="H26" s="0" t="s">
        <v>90</v>
      </c>
    </row>
    <row r="27" customFormat="false" ht="15" hidden="false" customHeight="false" outlineLevel="0" collapsed="false">
      <c r="A27" s="22"/>
      <c r="B27" s="35" t="s">
        <v>87</v>
      </c>
      <c r="C27" s="36"/>
      <c r="D27" s="37" t="n">
        <f aca="false">CompteResultat12mois!P25</f>
        <v>280</v>
      </c>
      <c r="E27" s="37" t="n">
        <f aca="false">$I$12*E$6</f>
        <v>420</v>
      </c>
      <c r="F27" s="37" t="n">
        <f aca="false">$I$12*F$6</f>
        <v>420</v>
      </c>
      <c r="H27" s="0" t="s">
        <v>92</v>
      </c>
    </row>
    <row r="28" customFormat="false" ht="15" hidden="false" customHeight="false" outlineLevel="0" collapsed="false">
      <c r="A28" s="22"/>
      <c r="B28" s="35" t="s">
        <v>89</v>
      </c>
      <c r="C28" s="36"/>
      <c r="D28" s="37" t="n">
        <f aca="false">CompteResultat12mois!P26</f>
        <v>72</v>
      </c>
      <c r="E28" s="37" t="n">
        <v>120</v>
      </c>
      <c r="F28" s="37" t="n">
        <v>120</v>
      </c>
      <c r="H28" s="0" t="s">
        <v>94</v>
      </c>
    </row>
    <row r="29" customFormat="false" ht="15" hidden="false" customHeight="false" outlineLevel="0" collapsed="false">
      <c r="A29" s="22"/>
      <c r="B29" s="35" t="s">
        <v>91</v>
      </c>
      <c r="C29" s="36"/>
      <c r="D29" s="37" t="n">
        <f aca="false">CompteResultat12mois!P27</f>
        <v>180</v>
      </c>
      <c r="E29" s="37" t="n">
        <f aca="false">$I$16*E$6</f>
        <v>240</v>
      </c>
      <c r="F29" s="37" t="n">
        <f aca="false">$I$16*F$6</f>
        <v>240</v>
      </c>
    </row>
    <row r="30" customFormat="false" ht="15" hidden="false" customHeight="false" outlineLevel="0" collapsed="false">
      <c r="A30" s="22"/>
      <c r="B30" s="35" t="s">
        <v>93</v>
      </c>
      <c r="C30" s="36"/>
      <c r="D30" s="37" t="n">
        <f aca="false">CompteResultat12mois!P28</f>
        <v>2000</v>
      </c>
      <c r="E30" s="37" t="n">
        <v>1500</v>
      </c>
      <c r="F30" s="37" t="n">
        <v>1500</v>
      </c>
    </row>
    <row r="31" customFormat="false" ht="15" hidden="false" customHeight="false" outlineLevel="0" collapsed="false">
      <c r="A31" s="22"/>
      <c r="B31" s="35" t="s">
        <v>95</v>
      </c>
      <c r="C31" s="36"/>
      <c r="D31" s="37"/>
      <c r="E31" s="37" t="n">
        <v>1500</v>
      </c>
      <c r="F31" s="37" t="n">
        <v>1500</v>
      </c>
    </row>
    <row r="32" customFormat="false" ht="15" hidden="false" customHeight="false" outlineLevel="0" collapsed="false">
      <c r="A32" s="22"/>
      <c r="B32" s="35" t="s">
        <v>97</v>
      </c>
      <c r="C32" s="36"/>
      <c r="D32" s="37"/>
      <c r="E32" s="37" t="n">
        <v>2000</v>
      </c>
      <c r="F32" s="37" t="n">
        <v>6000</v>
      </c>
    </row>
    <row r="33" customFormat="false" ht="15" hidden="false" customHeight="false" outlineLevel="0" collapsed="false">
      <c r="A33" s="22"/>
      <c r="B33" s="35" t="s">
        <v>98</v>
      </c>
      <c r="C33" s="36"/>
      <c r="D33" s="37" t="n">
        <f aca="false">CompteResultat12mois!P31</f>
        <v>1500</v>
      </c>
      <c r="E33" s="37" t="n">
        <v>500</v>
      </c>
      <c r="F33" s="37" t="n">
        <v>500</v>
      </c>
    </row>
    <row r="34" customFormat="false" ht="15" hidden="false" customHeight="false" outlineLevel="0" collapsed="false">
      <c r="A34" s="22"/>
      <c r="B34" s="35" t="s">
        <v>99</v>
      </c>
      <c r="C34" s="36"/>
      <c r="D34" s="37" t="n">
        <f aca="false">CompteResultat12mois!P32</f>
        <v>100</v>
      </c>
      <c r="E34" s="37" t="n">
        <v>200</v>
      </c>
      <c r="F34" s="37" t="n">
        <v>200</v>
      </c>
    </row>
    <row r="35" customFormat="false" ht="15" hidden="false" customHeight="false" outlineLevel="0" collapsed="false">
      <c r="A35" s="22"/>
      <c r="B35" s="35" t="s">
        <v>100</v>
      </c>
      <c r="C35" s="36"/>
      <c r="D35" s="37" t="n">
        <f aca="false">CompteResultat12mois!P33</f>
        <v>1500</v>
      </c>
      <c r="E35" s="37" t="n">
        <v>1500</v>
      </c>
      <c r="F35" s="37" t="n">
        <v>2000</v>
      </c>
    </row>
    <row r="36" customFormat="false" ht="15" hidden="false" customHeight="false" outlineLevel="0" collapsed="false">
      <c r="A36" s="22"/>
      <c r="B36" s="35" t="s">
        <v>101</v>
      </c>
      <c r="C36" s="36"/>
      <c r="D36" s="37"/>
      <c r="E36" s="37"/>
      <c r="F36" s="37"/>
    </row>
    <row r="37" customFormat="false" ht="15" hidden="false" customHeight="false" outlineLevel="0" collapsed="false">
      <c r="A37" s="42" t="s">
        <v>102</v>
      </c>
      <c r="B37" s="36"/>
      <c r="C37" s="36"/>
      <c r="D37" s="37"/>
      <c r="E37" s="37"/>
      <c r="F37" s="37"/>
    </row>
    <row r="38" customFormat="false" ht="15" hidden="false" customHeight="false" outlineLevel="0" collapsed="false">
      <c r="A38" s="22"/>
      <c r="B38" s="35" t="s">
        <v>103</v>
      </c>
      <c r="C38" s="36"/>
      <c r="D38" s="37" t="n">
        <f aca="false">CompteResultat12mois!P36</f>
        <v>0</v>
      </c>
      <c r="E38" s="37" t="n">
        <v>1000</v>
      </c>
      <c r="F38" s="37" t="n">
        <v>1000</v>
      </c>
    </row>
    <row r="39" customFormat="false" ht="15" hidden="false" customHeight="false" outlineLevel="0" collapsed="false">
      <c r="A39" s="42" t="s">
        <v>104</v>
      </c>
      <c r="B39" s="36"/>
      <c r="C39" s="36"/>
      <c r="D39" s="37"/>
      <c r="E39" s="37"/>
      <c r="F39" s="82"/>
    </row>
    <row r="40" customFormat="false" ht="12" hidden="false" customHeight="true" outlineLevel="0" collapsed="false">
      <c r="A40" s="22"/>
      <c r="B40" s="35"/>
      <c r="C40" s="36"/>
      <c r="D40" s="47"/>
      <c r="E40" s="47"/>
      <c r="F40" s="47"/>
    </row>
    <row r="41" customFormat="false" ht="12.75" hidden="false" customHeight="true" outlineLevel="0" collapsed="false">
      <c r="A41" s="42" t="s">
        <v>105</v>
      </c>
      <c r="B41" s="36"/>
      <c r="C41" s="36"/>
      <c r="D41" s="37"/>
      <c r="E41" s="37"/>
      <c r="F41" s="82"/>
    </row>
    <row r="42" customFormat="false" ht="15" hidden="false" customHeight="true" outlineLevel="0" collapsed="false">
      <c r="A42" s="22"/>
      <c r="B42" s="35" t="s">
        <v>106</v>
      </c>
      <c r="C42" s="36"/>
      <c r="D42" s="37" t="n">
        <f aca="false">CompteResultat12mois!P40</f>
        <v>1330</v>
      </c>
      <c r="E42" s="37" t="n">
        <v>1200</v>
      </c>
      <c r="F42" s="82" t="n">
        <v>1100</v>
      </c>
    </row>
    <row r="43" customFormat="false" ht="15" hidden="false" customHeight="false" outlineLevel="0" collapsed="false">
      <c r="A43" s="22"/>
      <c r="B43" s="35" t="s">
        <v>107</v>
      </c>
      <c r="C43" s="36"/>
      <c r="D43" s="37"/>
      <c r="E43" s="37"/>
      <c r="F43" s="82"/>
    </row>
    <row r="44" customFormat="false" ht="15" hidden="false" customHeight="false" outlineLevel="0" collapsed="false">
      <c r="A44" s="22"/>
      <c r="B44" s="48" t="s">
        <v>108</v>
      </c>
      <c r="C44" s="36"/>
      <c r="D44" s="37"/>
      <c r="E44" s="37"/>
      <c r="F44" s="82"/>
    </row>
    <row r="45" customFormat="false" ht="18" hidden="false" customHeight="true" outlineLevel="0" collapsed="false">
      <c r="A45" s="22"/>
      <c r="B45" s="48" t="s">
        <v>109</v>
      </c>
      <c r="C45" s="36"/>
      <c r="D45" s="87" t="n">
        <f aca="false">EtatImmobilisation!F30</f>
        <v>1444</v>
      </c>
      <c r="E45" s="87" t="n">
        <f aca="false">EtatImmobilisation!G30</f>
        <v>1759.33333333333</v>
      </c>
      <c r="F45" s="87" t="n">
        <f aca="false">EtatImmobilisation!H30</f>
        <v>1759.33333333333</v>
      </c>
    </row>
    <row r="46" customFormat="false" ht="18.75" hidden="false" customHeight="false" outlineLevel="0" collapsed="false">
      <c r="A46" s="50" t="s">
        <v>110</v>
      </c>
      <c r="B46" s="50"/>
      <c r="C46" s="50"/>
      <c r="D46" s="88" t="n">
        <f aca="false">SUM(D14:D45)</f>
        <v>29101</v>
      </c>
      <c r="E46" s="88" t="n">
        <f aca="false">SUM(E14:E45)</f>
        <v>30709.3333333333</v>
      </c>
      <c r="F46" s="88" t="n">
        <f aca="false">SUM(F14:F45)</f>
        <v>38759.3333333333</v>
      </c>
    </row>
    <row r="47" customFormat="false" ht="18.75" hidden="false" customHeight="false" outlineLevel="0" collapsed="false">
      <c r="A47" s="51" t="s">
        <v>111</v>
      </c>
      <c r="B47" s="51"/>
      <c r="C47" s="51"/>
      <c r="D47" s="88" t="n">
        <f aca="false">D13-D46</f>
        <v>-1101</v>
      </c>
      <c r="E47" s="88" t="n">
        <f aca="false">E13-E46</f>
        <v>24790.6666666667</v>
      </c>
      <c r="F47" s="88" t="n">
        <f aca="false">F13-F46</f>
        <v>30240.6666666667</v>
      </c>
    </row>
  </sheetData>
  <mergeCells count="6">
    <mergeCell ref="B1:F1"/>
    <mergeCell ref="C2:F2"/>
    <mergeCell ref="H4:I4"/>
    <mergeCell ref="A13:C13"/>
    <mergeCell ref="A46:C46"/>
    <mergeCell ref="A47:C47"/>
  </mergeCells>
  <hyperlinks>
    <hyperlink ref="J20" r:id="rId1" display="http://www.rsi.fr/simulateur-de-cotisations-sociales.htm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LibreOffice/4.4.3.2$Windows_x86 LibreOffice_project/88805f81e9fe61362df02b9941de8e38a9b5fd16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2013-11-17T15:55:33Z</dcterms:created>
  <dc:creator>belrose</dc:creator>
  <dc:language>fr-FR</dc:language>
  <dcterms:modified xsi:type="dcterms:W3CDTF">2016-03-04T08:45:14Z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