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rik_\Downloads\"/>
    </mc:Choice>
  </mc:AlternateContent>
  <xr:revisionPtr revIDLastSave="0" documentId="8_{C76033E1-FDF5-4446-AC1F-93ADA2081F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2026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" i="2" l="1"/>
  <c r="E64" i="2" l="1"/>
  <c r="E14" i="2"/>
  <c r="M101" i="2" l="1"/>
  <c r="E154" i="2"/>
  <c r="E95" i="2" l="1"/>
  <c r="E83" i="2"/>
  <c r="E140" i="2"/>
  <c r="E231" i="2" l="1"/>
  <c r="E219" i="2"/>
  <c r="E213" i="2"/>
  <c r="E188" i="2"/>
  <c r="E198" i="2" s="1"/>
  <c r="E176" i="2"/>
  <c r="E174" i="2"/>
  <c r="E166" i="2"/>
  <c r="E164" i="2"/>
  <c r="E159" i="2"/>
  <c r="E142" i="2"/>
  <c r="E139" i="2"/>
  <c r="E138" i="2"/>
  <c r="E135" i="2"/>
  <c r="E132" i="2"/>
  <c r="E125" i="2"/>
  <c r="E114" i="2"/>
  <c r="E111" i="2"/>
  <c r="E99" i="2"/>
  <c r="E98" i="2"/>
  <c r="E94" i="2"/>
  <c r="E82" i="2"/>
  <c r="E80" i="2"/>
  <c r="E67" i="2"/>
  <c r="H48" i="2"/>
  <c r="F48" i="2"/>
  <c r="E45" i="2"/>
  <c r="E44" i="2"/>
  <c r="E41" i="2"/>
  <c r="E34" i="2"/>
  <c r="E32" i="2"/>
  <c r="F24" i="2"/>
  <c r="E18" i="2"/>
  <c r="E24" i="2" s="1"/>
  <c r="I15" i="2"/>
  <c r="H15" i="2"/>
  <c r="F15" i="2"/>
  <c r="E13" i="2"/>
  <c r="E10" i="2"/>
  <c r="E221" i="2" l="1"/>
  <c r="E48" i="2"/>
  <c r="E184" i="2"/>
  <c r="E36" i="2"/>
  <c r="E15" i="2"/>
  <c r="E148" i="2"/>
  <c r="E200" i="2" l="1"/>
  <c r="E50" i="2"/>
  <c r="E69" i="2" s="1"/>
  <c r="E202" i="2" l="1"/>
  <c r="E204" i="2" s="1"/>
  <c r="E206" i="2" s="1"/>
  <c r="E223" i="2" s="1"/>
  <c r="E225" i="2" s="1"/>
  <c r="E150" i="2"/>
  <c r="E233" i="2" l="1"/>
  <c r="E2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tc={C914B8EC-1B58-4740-AD71-FC23D16922C0}</author>
    <author>Roger Richter</author>
    <author>tc={F0BC6E6A-498E-4AE5-825E-9698DD6CD4A2}</author>
    <author>tc={0C87A1B6-0B0F-4E6E-B913-9D8E32C69A36}</author>
    <author/>
    <author>tc={6A98A91A-083B-4A94-AACF-63E138DE7264}</author>
    <author>tc={288E7D2F-5188-4C62-98D6-4E8A8AAA4E78}</author>
    <author>tc={1F39D032-4989-4922-9668-D453D9E50000}</author>
    <author>tc={EF22C315-4D43-4422-B5B6-17980EF1B14D}</author>
  </authors>
  <commentList>
    <comment ref="J10" authorId="0" shapeId="0" xr:uid="{C914B8EC-1B58-4740-AD71-FC23D16922C0}">
      <text>
        <t>[Trådad kommentar]
I din version av Excel kan du läsa den här trådade kommentaren, men eventuella ändringar i den tas bort om filen öppnas i en senare version av Excel. Läs mer: https://go.microsoft.com/fwlink/?linkid=870924
Kommentar:
    33 000 sportlov</t>
      </text>
    </comment>
    <comment ref="K13" authorId="1" shapeId="0" xr:uid="{7AE9216D-475C-497D-870C-1CA37EA438ED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Träningsläger Monte Gordo, Läger 2012, m m </t>
        </r>
      </text>
    </comment>
    <comment ref="L14" authorId="2" shapeId="0" xr:uid="{F0BC6E6A-498E-4AE5-825E-9698DD6CD4A2}">
      <text>
        <t>[Trådad kommentar]
I din version av Excel kan du läsa den här trådade kommentaren, men eventuella ändringar i den tas bort om filen öppnas i en senare version av Excel. Läs mer: https://go.microsoft.com/fwlink/?linkid=870924
Kommentar:
    USM och JSM</t>
      </text>
    </comment>
    <comment ref="F18" authorId="1" shapeId="0" xr:uid="{C14B3F81-0046-46B5-900C-85192BE056CC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Balder 17000
SBG Bildelar 10000
</t>
        </r>
      </text>
    </comment>
    <comment ref="K18" authorId="1" shapeId="0" xr:uid="{E45B2427-716D-4516-BA43-1539B241939F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Förvaltarenloppet sportlov och 6 juni</t>
        </r>
      </text>
    </comment>
    <comment ref="E62" authorId="3" shapeId="0" xr:uid="{0C87A1B6-0B0F-4E6E-B913-9D8E32C69A36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Idrottsklivet </t>
      </text>
    </comment>
    <comment ref="I82" authorId="1" shapeId="0" xr:uid="{93F2C819-8B5C-4264-9E88-9C0B0E179FCE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Räkning Ängskolan</t>
        </r>
      </text>
    </comment>
    <comment ref="I94" authorId="1" shapeId="0" xr:uid="{9EA96FDA-C773-433D-89EE-08BC8C06D30B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Tröjor och flaskor</t>
        </r>
      </text>
    </comment>
    <comment ref="K95" authorId="1" shapeId="0" xr:uid="{FE44EBD3-2114-4F9B-A335-6AF5D9599486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Materialinköp enligt önskemål</t>
        </r>
      </text>
    </comment>
    <comment ref="K99" authorId="4" shapeId="0" xr:uid="{47839F23-43FD-44FE-A5DD-A347B09C6800}">
      <text>
        <r>
          <rPr>
            <sz val="11"/>
            <color theme="1"/>
            <rFont val="Calibri"/>
            <family val="2"/>
            <scheme val="minor"/>
          </rPr>
          <t xml:space="preserve">KM 2026
</t>
        </r>
      </text>
    </comment>
    <comment ref="K113" authorId="5" shapeId="0" xr:uid="{6A98A91A-083B-4A94-AACF-63E138DE7264}">
      <text>
        <t>[Trådad kommentar]
I din version av Excel kan du läsa den här trådade kommentaren, men eventuella ändringar i den tas bort om filen öppnas i en senare version av Excel. Läs mer: https://go.microsoft.com/fwlink/?linkid=870924
Kommentar:
    Träningsläger Monte Gordo</t>
      </text>
    </comment>
    <comment ref="K117" authorId="6" shapeId="0" xr:uid="{288E7D2F-5188-4C62-98D6-4E8A8AAA4E78}">
      <text>
        <t>[Trådad kommentar]
I din version av Excel kan du läsa den här trådade kommentaren, men eventuella ändringar i den tas bort om filen öppnas i en senare version av Excel. Läs mer: https://go.microsoft.com/fwlink/?linkid=870924
Kommentar:
    Träningsläger Monte Gordo</t>
      </text>
    </comment>
    <comment ref="E118" authorId="1" shapeId="0" xr:uid="{009E17B7-88A3-4FC4-850A-2B1B09D9FD8A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Träningsläger
</t>
        </r>
      </text>
    </comment>
    <comment ref="K125" authorId="7" shapeId="0" xr:uid="{1F39D032-4989-4922-9668-D453D9E50000}">
      <text>
        <t>[Trådad kommentar]
I din version av Excel kan du läsa den här trådade kommentaren, men eventuella ändringar i den tas bort om filen öppnas i en senare version av Excel. Läs mer: https://go.microsoft.com/fwlink/?linkid=870924
Kommentar:
    Spårvagnsbiljett VU-spelen</t>
      </text>
    </comment>
    <comment ref="F140" authorId="1" shapeId="0" xr:uid="{4C69CAC1-1F0F-47B3-8E84-FF3D513B3750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Kostnad Neptron</t>
        </r>
      </text>
    </comment>
    <comment ref="F166" authorId="1" shapeId="0" xr:uid="{576D74A0-3413-464D-9D83-F2D37C681CC5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Laminerade affischer</t>
        </r>
      </text>
    </comment>
    <comment ref="H174" authorId="1" shapeId="0" xr:uid="{8263CA48-C007-43D6-B693-283E8FE8139E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Easy Record, hyra tidtagning, lån från 08Fri</t>
        </r>
      </text>
    </comment>
    <comment ref="I174" authorId="1" shapeId="0" xr:uid="{D5DA9679-207E-4172-9EAA-FBC4404CBAEA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Projektledning Friidrottsskolan, sänkt med 15000</t>
        </r>
      </text>
    </comment>
    <comment ref="K174" authorId="1" shapeId="0" xr:uid="{41E8F912-FC6D-46FF-8B7F-EACF2BF69AA3}">
      <text>
        <r>
          <rPr>
            <b/>
            <sz val="9"/>
            <color indexed="81"/>
            <rFont val="Tahoma"/>
            <family val="2"/>
          </rPr>
          <t>Roger Richter:</t>
        </r>
        <r>
          <rPr>
            <sz val="9"/>
            <color indexed="81"/>
            <rFont val="Tahoma"/>
            <family val="2"/>
          </rPr>
          <t xml:space="preserve">
Eriks lön</t>
        </r>
      </text>
    </comment>
    <comment ref="E192" authorId="8" shapeId="0" xr:uid="{EF22C315-4D43-4422-B5B6-17980EF1B14D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Milersättning bilar VU-spelen 10000
</t>
      </text>
    </comment>
  </commentList>
</comments>
</file>

<file path=xl/sharedStrings.xml><?xml version="1.0" encoding="utf-8"?>
<sst xmlns="http://schemas.openxmlformats.org/spreadsheetml/2006/main" count="207" uniqueCount="194">
  <si>
    <t>Budget</t>
  </si>
  <si>
    <t>TSR</t>
  </si>
  <si>
    <t>U-spel</t>
  </si>
  <si>
    <t>Övrigt</t>
  </si>
  <si>
    <t>Klass</t>
  </si>
  <si>
    <t>Kto</t>
  </si>
  <si>
    <t>Proj</t>
  </si>
  <si>
    <t>Kontonamn</t>
  </si>
  <si>
    <t>RÖRELSENS INTÄKTER OCH LAGEROMSÄTTNI NG</t>
  </si>
  <si>
    <t>NETTOOMSÄTTNING</t>
  </si>
  <si>
    <t>KLASS 30</t>
  </si>
  <si>
    <t>Entreavgifter Idrottsarangemang</t>
  </si>
  <si>
    <t>Start/Anmälningsavgifter</t>
  </si>
  <si>
    <t>Sektionsavgifter</t>
  </si>
  <si>
    <t>Vinstpengar/Segerpremier</t>
  </si>
  <si>
    <t>Summa KLASS 30</t>
  </si>
  <si>
    <t>KLASS 32</t>
  </si>
  <si>
    <t>Sponsorintäkter</t>
  </si>
  <si>
    <t>Reklam/Annonsintäkter</t>
  </si>
  <si>
    <t>Signfee Stadium Utbetalt av KS</t>
  </si>
  <si>
    <t>Bonus Stadium Utbetalt av KS</t>
  </si>
  <si>
    <t>Signfee Adidas utb av KS</t>
  </si>
  <si>
    <t>Summa KLASS 32</t>
  </si>
  <si>
    <t>KLASS 33</t>
  </si>
  <si>
    <t>Lotterier</t>
  </si>
  <si>
    <t>Intäkter Föreningstriss</t>
  </si>
  <si>
    <t>Bingolotto</t>
  </si>
  <si>
    <t>Sverigelotteriet</t>
  </si>
  <si>
    <t>Intäkter  Marknader/Arrangemang</t>
  </si>
  <si>
    <t>Två Sjöar Runt</t>
  </si>
  <si>
    <t>Sundbybergs Ungdomsspel</t>
  </si>
  <si>
    <t>Summa KLASS 33</t>
  </si>
  <si>
    <t>KLASS 34</t>
  </si>
  <si>
    <t>Funktionärsintäkter</t>
  </si>
  <si>
    <t>Summa KLASS 34</t>
  </si>
  <si>
    <t>KLASS 35</t>
  </si>
  <si>
    <t>Kiosk och serveringsintäkter</t>
  </si>
  <si>
    <t>Försäljning av kläder/materiel</t>
  </si>
  <si>
    <t>Övriga försäljningsintäkter</t>
  </si>
  <si>
    <t>Summa KLASS 35</t>
  </si>
  <si>
    <t>S:a NETTOOMSÄTTNING</t>
  </si>
  <si>
    <t>AKTIVERAT ARBETE FÖR EGEN RÄKNING</t>
  </si>
  <si>
    <t>INTÄKTER</t>
  </si>
  <si>
    <t>KLASS 38</t>
  </si>
  <si>
    <t>Annat kommunlt bidrag</t>
  </si>
  <si>
    <t>Kommunala Aktivitetsbidrag utb av KS</t>
  </si>
  <si>
    <t>Annat komm bidrag via KS</t>
  </si>
  <si>
    <t>Statliga Aktivitetsbidrag utb av KS</t>
  </si>
  <si>
    <t>Erhållna Gåvor/Donationer</t>
  </si>
  <si>
    <t>Erhållna Stipendier/Fonder</t>
  </si>
  <si>
    <t>Erhållet SIK Internt Stipendium</t>
  </si>
  <si>
    <t>Övriga Bidrag (Ej offentligrättsliga)</t>
  </si>
  <si>
    <t>Idrottslyftet</t>
  </si>
  <si>
    <t>Idrottslyftet utbet via KS</t>
  </si>
  <si>
    <t>S:a Aktiverat arbete för egen räkning     KLASS 38</t>
  </si>
  <si>
    <t>S:a Rörelseintäkter och lagerförändring</t>
  </si>
  <si>
    <t>RÖRELSENS KOSTNADER</t>
  </si>
  <si>
    <t>RÅVAROR OCH FÖRNÖDENHETER M.M</t>
  </si>
  <si>
    <t>KLASS 4</t>
  </si>
  <si>
    <t>Inträde/Program</t>
  </si>
  <si>
    <t>Annonskostnader</t>
  </si>
  <si>
    <t>Alternativ träning</t>
  </si>
  <si>
    <t>Naprapat/Sjukgymnast/Rehab</t>
  </si>
  <si>
    <t>Rehabilitering</t>
  </si>
  <si>
    <t>Medicinväskan</t>
  </si>
  <si>
    <t>Hallhyror/Planhyror</t>
  </si>
  <si>
    <t>Träningskort</t>
  </si>
  <si>
    <t>Kost/Logi</t>
  </si>
  <si>
    <t>Grp Senior Peter Lundin</t>
  </si>
  <si>
    <t>Materielkostnader</t>
  </si>
  <si>
    <t>Idrottskläder</t>
  </si>
  <si>
    <t>Idrottsmateriel</t>
  </si>
  <si>
    <t>Funktionärskostnader</t>
  </si>
  <si>
    <t>Licenser/Lagförsäkring</t>
  </si>
  <si>
    <t>Startavgifter</t>
  </si>
  <si>
    <t>Grp Löpargruppen</t>
  </si>
  <si>
    <t>Grp Födda 2013</t>
  </si>
  <si>
    <t>Grp Födda 2014</t>
  </si>
  <si>
    <t>Grp Födda 2015</t>
  </si>
  <si>
    <t>Grp Födda 2016</t>
  </si>
  <si>
    <t>Tillstånd/Förbundsavgifter</t>
  </si>
  <si>
    <t>Färdbiljetter</t>
  </si>
  <si>
    <t>Möten</t>
  </si>
  <si>
    <t>Planeringkonferens</t>
  </si>
  <si>
    <t>Styrelsemöte</t>
  </si>
  <si>
    <t>Avslutningar</t>
  </si>
  <si>
    <t>Årsavslutning (Jullunch)</t>
  </si>
  <si>
    <t>Prisutdelningar</t>
  </si>
  <si>
    <t>Administration</t>
  </si>
  <si>
    <t>Sektionsgemenskap</t>
  </si>
  <si>
    <t>Avslutningar, aktiviteter</t>
  </si>
  <si>
    <t>Övriga kostnader</t>
  </si>
  <si>
    <t>Sponsorkostnader</t>
  </si>
  <si>
    <t>Reklamkostnader</t>
  </si>
  <si>
    <t>Tillståndsavgifter</t>
  </si>
  <si>
    <t>Kostn Marknad/Arrangemang</t>
  </si>
  <si>
    <t>Ink av Kiosk/Serveringsvaror</t>
  </si>
  <si>
    <t>Ink Idrottskläder/-materiel</t>
  </si>
  <si>
    <t>Övriga Försäljningskostnader</t>
  </si>
  <si>
    <t>Årsmöteskostnader</t>
  </si>
  <si>
    <t>S:a Råvaror och förnödenheter</t>
  </si>
  <si>
    <t>BRUTTOVINST</t>
  </si>
  <si>
    <t>ÖVRIGA EXTERNA KOSTNADER</t>
  </si>
  <si>
    <t>KLASS 5</t>
  </si>
  <si>
    <t>Lokalhyra</t>
  </si>
  <si>
    <t>Förbrukningsmateriel</t>
  </si>
  <si>
    <t>Annonsering</t>
  </si>
  <si>
    <t>Övriga reklam- och PR-kostnader</t>
  </si>
  <si>
    <t>SUMMA KLASS 5:</t>
  </si>
  <si>
    <t>ÖVRIGA KOSTNADER</t>
  </si>
  <si>
    <t>KLASS 6</t>
  </si>
  <si>
    <t>Representation/Uppvaktningar</t>
  </si>
  <si>
    <t>Kontorsmateriel</t>
  </si>
  <si>
    <t>Kontorsmateriel fakturererat av Kansliet</t>
  </si>
  <si>
    <t>Trycksaker</t>
  </si>
  <si>
    <t>Telefon</t>
  </si>
  <si>
    <t>Porto</t>
  </si>
  <si>
    <t>Porto fakturerat av Kansliet</t>
  </si>
  <si>
    <t>Försäkringar</t>
  </si>
  <si>
    <t>Folksam Övt Idrottare SIK</t>
  </si>
  <si>
    <t>Förlust på kundfordringar</t>
  </si>
  <si>
    <t>Styrelsemöten</t>
  </si>
  <si>
    <t>Administrativa kostnader</t>
  </si>
  <si>
    <t>Övriga externa tjänster</t>
  </si>
  <si>
    <t>Tillsynsavgifter Myndigheter</t>
  </si>
  <si>
    <t>Tidn/Skrifter/Litteratur</t>
  </si>
  <si>
    <t>Medlems- och föreningsavgifter</t>
  </si>
  <si>
    <t>Övriga externa kostnader</t>
  </si>
  <si>
    <t>Info + marknadsföring SIK fri</t>
  </si>
  <si>
    <t>Lämnade Bidrag/Gåvor,Stipendium</t>
  </si>
  <si>
    <t>Gåvor</t>
  </si>
  <si>
    <t>S:a Övriga externa kostnader</t>
  </si>
  <si>
    <t>PERSONALKOSTNADER</t>
  </si>
  <si>
    <t>KLASS 7</t>
  </si>
  <si>
    <t>A</t>
  </si>
  <si>
    <t>Ledarersättningar, Friidottsskolan</t>
  </si>
  <si>
    <t>B</t>
  </si>
  <si>
    <t>Ledarersättningar, ledare</t>
  </si>
  <si>
    <t>Ersättning till idrottsutövare &gt;½ basbelopp</t>
  </si>
  <si>
    <t>Ers till idrottsutövare &lt; ½ basbelopp</t>
  </si>
  <si>
    <t>Skattefria Bilersättningar</t>
  </si>
  <si>
    <t>Lagstadgade sociala avgifter</t>
  </si>
  <si>
    <t>Utbildning Tränare/Ledare</t>
  </si>
  <si>
    <t>Utbildning Idrottsutövare</t>
  </si>
  <si>
    <t>Utbildning</t>
  </si>
  <si>
    <t>S:a Personalkostnader</t>
  </si>
  <si>
    <t>S:a Rörelsens kostnader inkl råvaror m.m.</t>
  </si>
  <si>
    <t>Rörelseresultat före avskrivningar</t>
  </si>
  <si>
    <t>Rörelseresultat efter avskrivningar</t>
  </si>
  <si>
    <t>Rörelseresultat före finansiella intäkter och kostnader</t>
  </si>
  <si>
    <t>RESULTAT FRÅN FINANSIELLA INVESTERINGAR</t>
  </si>
  <si>
    <t>ÖVRIGA RÄNTEINTÄKTER OCH LIKNANDE RESULTATPOSTER</t>
  </si>
  <si>
    <t>Ränteintäkter</t>
  </si>
  <si>
    <t>S:a Övriga ränteintäkter och likande kostnader</t>
  </si>
  <si>
    <t>RÄNTEKOSTNADER OCH LIKNANDE RESULTATPOSTER</t>
  </si>
  <si>
    <t>Räntekostnader</t>
  </si>
  <si>
    <t>Övriga finansiella kostnader</t>
  </si>
  <si>
    <t>S:a Räntekostnader och liknande resultatposter</t>
  </si>
  <si>
    <t>S:a Resultat från finansiella intäkter och kostnader</t>
  </si>
  <si>
    <t>Resultat efter finansiella intäkter och kostnader</t>
  </si>
  <si>
    <t>Resultat före bokslutsdispositioner och skatt</t>
  </si>
  <si>
    <t>BOKSLUTSDISPOSITIONER</t>
  </si>
  <si>
    <t>Avsättning ER´s Minnesfond</t>
  </si>
  <si>
    <t>Ianspråktagande av fonder/avsättningar</t>
  </si>
  <si>
    <t>S:a Bokslutsdispositioner</t>
  </si>
  <si>
    <t>Resultat före skatt</t>
  </si>
  <si>
    <t>BERÄKNAT RESULTAT</t>
  </si>
  <si>
    <t>Träningsläger/Tävlingsresor</t>
  </si>
  <si>
    <t>Sommarläger Södertälje GOT/STHLM</t>
  </si>
  <si>
    <t>Ungdomsgruppen</t>
  </si>
  <si>
    <t>Grp Födda 2017</t>
  </si>
  <si>
    <t>startavgifter total:</t>
  </si>
  <si>
    <t>Friidrottsskola, sommar</t>
  </si>
  <si>
    <t>Grp Födda 2011/2012</t>
  </si>
  <si>
    <t>Grp Födda 2011-2012</t>
  </si>
  <si>
    <t>1 feb 2025</t>
  </si>
  <si>
    <t>Friidrottsskola, övriga lov</t>
  </si>
  <si>
    <t>Grp Födda 2018</t>
  </si>
  <si>
    <t>Ungdonsgruppen(2007-2010)</t>
  </si>
  <si>
    <t>Grp Elit (Niklas, Henrik och Sofia)</t>
  </si>
  <si>
    <t>Prestationsbidrag</t>
  </si>
  <si>
    <t>Materialbidrag</t>
  </si>
  <si>
    <t>Priser/Medaljer/Nummerlappar</t>
  </si>
  <si>
    <t>BUDGET FÖR SIK FRIIDROTT 2026, version 1</t>
  </si>
  <si>
    <t>Ungdomsgruppen inkl Niklas H</t>
  </si>
  <si>
    <t>Vinterkalaset</t>
  </si>
  <si>
    <t>Övriga intäkter tävlingsresor (ÖIG, VU m m)</t>
  </si>
  <si>
    <t>Övriga intäkter träningsläger (Monte Gordo, Trosa m m)</t>
  </si>
  <si>
    <t>20206-04-10</t>
  </si>
  <si>
    <t>Utlandsläger Monte Gordo, ungdomsgruppen</t>
  </si>
  <si>
    <t>Niklas Henningsson</t>
  </si>
  <si>
    <t>Eriks telefonkostnad</t>
  </si>
  <si>
    <t>Tävlingsresa VU-spelen</t>
  </si>
  <si>
    <t>Tävlingresa Örebro Indoor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</si>
</sst>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i/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name val="Calibri"/>
      <family val="2"/>
    </font>
    <font>
      <i/>
      <sz val="11"/>
      <color rgb="FF000000"/>
      <name val="&quot;Times New Roman&quot;"/>
    </font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Times New Roman"/>
      <family val="1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7E1CD"/>
        <bgColor rgb="FFB7E1CD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3" fontId="4" fillId="3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49" fontId="6" fillId="3" borderId="2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0" fontId="7" fillId="4" borderId="2" xfId="0" applyFont="1" applyFill="1" applyBorder="1"/>
    <xf numFmtId="0" fontId="5" fillId="0" borderId="0" xfId="0" applyFont="1"/>
    <xf numFmtId="3" fontId="6" fillId="3" borderId="2" xfId="0" applyNumberFormat="1" applyFont="1" applyFill="1" applyBorder="1"/>
    <xf numFmtId="3" fontId="6" fillId="0" borderId="0" xfId="0" applyNumberFormat="1" applyFont="1"/>
    <xf numFmtId="0" fontId="6" fillId="0" borderId="0" xfId="0" applyFont="1"/>
    <xf numFmtId="3" fontId="9" fillId="3" borderId="2" xfId="0" applyNumberFormat="1" applyFont="1" applyFill="1" applyBorder="1"/>
    <xf numFmtId="3" fontId="9" fillId="0" borderId="0" xfId="0" applyNumberFormat="1" applyFont="1"/>
    <xf numFmtId="0" fontId="3" fillId="0" borderId="0" xfId="0" applyFont="1"/>
    <xf numFmtId="0" fontId="8" fillId="0" borderId="0" xfId="0" applyFont="1"/>
    <xf numFmtId="3" fontId="10" fillId="3" borderId="2" xfId="0" applyNumberFormat="1" applyFont="1" applyFill="1" applyBorder="1"/>
    <xf numFmtId="0" fontId="8" fillId="0" borderId="3" xfId="0" applyFont="1" applyBorder="1"/>
    <xf numFmtId="0" fontId="8" fillId="0" borderId="4" xfId="0" applyFont="1" applyBorder="1"/>
    <xf numFmtId="3" fontId="8" fillId="3" borderId="5" xfId="0" applyNumberFormat="1" applyFont="1" applyFill="1" applyBorder="1"/>
    <xf numFmtId="3" fontId="8" fillId="0" borderId="4" xfId="0" applyNumberFormat="1" applyFont="1" applyBorder="1"/>
    <xf numFmtId="0" fontId="9" fillId="0" borderId="6" xfId="0" applyFont="1" applyBorder="1"/>
    <xf numFmtId="0" fontId="11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5" borderId="2" xfId="0" applyFont="1" applyFill="1" applyBorder="1"/>
    <xf numFmtId="3" fontId="9" fillId="5" borderId="2" xfId="0" applyNumberFormat="1" applyFont="1" applyFill="1" applyBorder="1"/>
    <xf numFmtId="0" fontId="9" fillId="5" borderId="2" xfId="0" applyFont="1" applyFill="1" applyBorder="1"/>
    <xf numFmtId="3" fontId="12" fillId="3" borderId="5" xfId="0" applyNumberFormat="1" applyFont="1" applyFill="1" applyBorder="1"/>
    <xf numFmtId="3" fontId="8" fillId="0" borderId="4" xfId="0" applyNumberFormat="1" applyFont="1" applyBorder="1" applyAlignment="1">
      <alignment horizontal="right"/>
    </xf>
    <xf numFmtId="0" fontId="14" fillId="6" borderId="0" xfId="0" applyFont="1" applyFill="1" applyAlignment="1">
      <alignment horizontal="left"/>
    </xf>
    <xf numFmtId="0" fontId="15" fillId="0" borderId="0" xfId="0" applyFont="1"/>
    <xf numFmtId="0" fontId="16" fillId="6" borderId="0" xfId="0" applyFont="1" applyFill="1" applyAlignment="1">
      <alignment horizontal="left"/>
    </xf>
    <xf numFmtId="0" fontId="17" fillId="0" borderId="0" xfId="0" applyFont="1"/>
    <xf numFmtId="3" fontId="18" fillId="3" borderId="2" xfId="0" applyNumberFormat="1" applyFont="1" applyFill="1" applyBorder="1"/>
    <xf numFmtId="3" fontId="18" fillId="0" borderId="0" xfId="0" applyNumberFormat="1" applyFont="1"/>
    <xf numFmtId="3" fontId="8" fillId="3" borderId="5" xfId="0" applyNumberFormat="1" applyFont="1" applyFill="1" applyBorder="1" applyAlignment="1">
      <alignment horizontal="right"/>
    </xf>
    <xf numFmtId="0" fontId="3" fillId="2" borderId="2" xfId="0" applyFont="1" applyFill="1" applyBorder="1"/>
    <xf numFmtId="3" fontId="9" fillId="2" borderId="2" xfId="0" applyNumberFormat="1" applyFont="1" applyFill="1" applyBorder="1"/>
    <xf numFmtId="0" fontId="9" fillId="2" borderId="2" xfId="0" applyFont="1" applyFill="1" applyBorder="1"/>
    <xf numFmtId="0" fontId="19" fillId="0" borderId="3" xfId="0" applyFont="1" applyBorder="1"/>
    <xf numFmtId="3" fontId="8" fillId="5" borderId="2" xfId="0" applyNumberFormat="1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3" fontId="9" fillId="5" borderId="8" xfId="0" applyNumberFormat="1" applyFont="1" applyFill="1" applyBorder="1"/>
    <xf numFmtId="0" fontId="9" fillId="5" borderId="9" xfId="0" applyFont="1" applyFill="1" applyBorder="1"/>
    <xf numFmtId="0" fontId="20" fillId="0" borderId="0" xfId="0" applyFont="1"/>
    <xf numFmtId="0" fontId="23" fillId="0" borderId="0" xfId="0" applyFont="1"/>
    <xf numFmtId="3" fontId="8" fillId="0" borderId="5" xfId="0" applyNumberFormat="1" applyFont="1" applyBorder="1"/>
    <xf numFmtId="3" fontId="8" fillId="0" borderId="5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center" wrapText="1"/>
    </xf>
    <xf numFmtId="0" fontId="1" fillId="0" borderId="0" xfId="0" applyFont="1"/>
    <xf numFmtId="3" fontId="24" fillId="7" borderId="0" xfId="0" applyNumberFormat="1" applyFont="1" applyFill="1"/>
    <xf numFmtId="3" fontId="9" fillId="7" borderId="0" xfId="0" applyNumberFormat="1" applyFont="1" applyFill="1"/>
    <xf numFmtId="3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3" fontId="9" fillId="8" borderId="0" xfId="0" applyNumberFormat="1" applyFont="1" applyFill="1"/>
    <xf numFmtId="0" fontId="8" fillId="0" borderId="3" xfId="0" applyFont="1" applyBorder="1"/>
    <xf numFmtId="0" fontId="13" fillId="0" borderId="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ger Richter" id="{F69684B2-D7D2-4DD4-AEDD-68CB980F77B9}" userId="769effbf7eb21b75" providerId="Windows Live"/>
  <person displayName="Daniel Nilsson" id="{A0883F62-E841-FB4F-8AF2-868229B8F9F0}" userId="e9e06e18f780948a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6-04-01T13:22:53.12" personId="{F69684B2-D7D2-4DD4-AEDD-68CB980F77B9}" id="{C914B8EC-1B58-4740-AD71-FC23D16922C0}">
    <text>33 000 sportlov</text>
  </threadedComment>
  <threadedComment ref="L14" dT="2025-08-28T13:56:23.17" personId="{F69684B2-D7D2-4DD4-AEDD-68CB980F77B9}" id="{F0BC6E6A-498E-4AE5-825E-9698DD6CD4A2}">
    <text>USM och JSM</text>
  </threadedComment>
  <threadedComment ref="E62" dT="2024-03-05T20:08:20.84" personId="{A0883F62-E841-FB4F-8AF2-868229B8F9F0}" id="{0C87A1B6-0B0F-4E6E-B913-9D8E32C69A36}">
    <text xml:space="preserve">Idrottsklivet </text>
  </threadedComment>
  <threadedComment ref="K113" dT="2023-02-08T16:23:04.62" personId="{F69684B2-D7D2-4DD4-AEDD-68CB980F77B9}" id="{6A98A91A-083B-4A94-AACF-63E138DE7264}">
    <text>Träningsläger Monte Gordo</text>
  </threadedComment>
  <threadedComment ref="K117" dT="2023-02-08T16:23:04.62" personId="{F69684B2-D7D2-4DD4-AEDD-68CB980F77B9}" id="{288E7D2F-5188-4C62-98D6-4E8A8AAA4E78}">
    <text>Träningsläger Monte Gordo</text>
  </threadedComment>
  <threadedComment ref="K125" dT="2023-02-08T16:23:04.62" personId="{F69684B2-D7D2-4DD4-AEDD-68CB980F77B9}" id="{1F39D032-4989-4922-9668-D453D9E50000}">
    <text>Spårvagnsbiljett VU-spelen</text>
  </threadedComment>
  <threadedComment ref="E192" dT="2026-04-15T12:26:28.59" personId="{F69684B2-D7D2-4DD4-AEDD-68CB980F77B9}" id="{EF22C315-4D43-4422-B5B6-17980EF1B14D}">
    <text xml:space="preserve">Milersättning bilar VU-spelen 10000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9257-30D9-45E2-BC52-54B1BC2875E7}">
  <dimension ref="A1:M236"/>
  <sheetViews>
    <sheetView tabSelected="1" workbookViewId="0">
      <selection activeCell="E12" sqref="E12"/>
    </sheetView>
  </sheetViews>
  <sheetFormatPr defaultColWidth="14.44140625" defaultRowHeight="14.4"/>
  <cols>
    <col min="1" max="1" width="10.88671875" customWidth="1"/>
    <col min="2" max="2" width="8.88671875" customWidth="1"/>
    <col min="3" max="3" width="4" customWidth="1"/>
    <col min="4" max="4" width="40.88671875" customWidth="1"/>
    <col min="5" max="5" width="12.33203125" customWidth="1"/>
    <col min="6" max="6" width="8.88671875" customWidth="1"/>
    <col min="7" max="7" width="11.77734375" customWidth="1"/>
    <col min="8" max="8" width="8.88671875" customWidth="1"/>
    <col min="9" max="10" width="16" customWidth="1"/>
    <col min="11" max="11" width="17.88671875" customWidth="1"/>
    <col min="12" max="12" width="15.88671875" customWidth="1"/>
  </cols>
  <sheetData>
    <row r="1" spans="1:12" ht="25.8">
      <c r="A1" s="60" t="s">
        <v>183</v>
      </c>
      <c r="B1" s="61"/>
      <c r="C1" s="61"/>
      <c r="D1" s="61"/>
      <c r="E1" s="61"/>
      <c r="F1" s="61"/>
      <c r="G1" s="61"/>
      <c r="H1" s="61"/>
      <c r="I1" s="61"/>
      <c r="K1" s="56" t="s">
        <v>188</v>
      </c>
    </row>
    <row r="2" spans="1:12" ht="25.8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30" customHeight="1" thickBot="1">
      <c r="A3" s="2"/>
      <c r="B3" s="2"/>
      <c r="C3" s="2"/>
      <c r="D3" s="2"/>
      <c r="E3" s="3" t="s">
        <v>0</v>
      </c>
      <c r="F3" s="4" t="s">
        <v>1</v>
      </c>
      <c r="G3" s="4" t="s">
        <v>185</v>
      </c>
      <c r="H3" s="4" t="s">
        <v>2</v>
      </c>
      <c r="I3" s="51" t="s">
        <v>172</v>
      </c>
      <c r="J3" s="51" t="s">
        <v>176</v>
      </c>
      <c r="K3" s="4" t="s">
        <v>3</v>
      </c>
    </row>
    <row r="4" spans="1:12" ht="15" thickTop="1">
      <c r="A4" s="5"/>
      <c r="B4" s="5"/>
      <c r="C4" s="5"/>
      <c r="D4" s="5"/>
      <c r="E4" s="6" t="s">
        <v>175</v>
      </c>
      <c r="F4" s="7"/>
      <c r="G4" s="7"/>
      <c r="H4" s="7"/>
      <c r="I4" s="7"/>
      <c r="J4" s="7"/>
      <c r="K4" s="8"/>
    </row>
    <row r="5" spans="1:12">
      <c r="A5" s="9" t="s">
        <v>4</v>
      </c>
      <c r="B5" s="9" t="s">
        <v>5</v>
      </c>
      <c r="C5" s="9" t="s">
        <v>6</v>
      </c>
      <c r="D5" s="9" t="s">
        <v>7</v>
      </c>
      <c r="E5" s="10"/>
      <c r="F5" s="11"/>
      <c r="G5" s="11"/>
      <c r="H5" s="11"/>
      <c r="I5" s="11"/>
      <c r="J5" s="11"/>
      <c r="K5" s="12"/>
    </row>
    <row r="6" spans="1:12">
      <c r="A6" s="62" t="s">
        <v>8</v>
      </c>
      <c r="B6" s="61"/>
      <c r="C6" s="61"/>
      <c r="D6" s="61"/>
      <c r="E6" s="13"/>
      <c r="F6" s="14"/>
      <c r="G6" s="14"/>
      <c r="H6" s="14"/>
      <c r="I6" s="14"/>
      <c r="J6" s="14"/>
    </row>
    <row r="7" spans="1:12">
      <c r="A7" s="15"/>
      <c r="B7" s="16" t="s">
        <v>9</v>
      </c>
      <c r="C7" s="15"/>
      <c r="D7" s="15"/>
      <c r="E7" s="13"/>
      <c r="F7" s="14"/>
      <c r="G7" s="14"/>
      <c r="H7" s="14"/>
      <c r="I7" s="14"/>
      <c r="J7" s="14"/>
    </row>
    <row r="8" spans="1:12">
      <c r="A8" s="15" t="s">
        <v>10</v>
      </c>
      <c r="B8" s="15"/>
      <c r="C8" s="15"/>
      <c r="D8" s="15"/>
      <c r="E8" s="13"/>
      <c r="F8" s="14"/>
      <c r="G8" s="14"/>
      <c r="H8" s="14"/>
      <c r="I8" s="14"/>
      <c r="J8" s="14"/>
    </row>
    <row r="9" spans="1:12">
      <c r="B9" s="15">
        <v>3011</v>
      </c>
      <c r="C9" s="15"/>
      <c r="D9" s="15" t="s">
        <v>11</v>
      </c>
      <c r="E9" s="13"/>
      <c r="F9" s="14"/>
      <c r="G9" s="14"/>
      <c r="H9" s="14"/>
      <c r="I9" s="14"/>
      <c r="J9" s="14"/>
    </row>
    <row r="10" spans="1:12">
      <c r="B10" s="15">
        <v>3013</v>
      </c>
      <c r="C10" s="15"/>
      <c r="D10" s="15" t="s">
        <v>12</v>
      </c>
      <c r="E10" s="17">
        <f>SUM(F10:K10)</f>
        <v>766500</v>
      </c>
      <c r="F10" s="53">
        <v>204500</v>
      </c>
      <c r="G10" s="53">
        <v>48000</v>
      </c>
      <c r="H10" s="14">
        <v>60000</v>
      </c>
      <c r="I10" s="14">
        <v>404000</v>
      </c>
      <c r="J10" s="14">
        <v>50000</v>
      </c>
    </row>
    <row r="11" spans="1:12">
      <c r="B11" s="15">
        <v>3015</v>
      </c>
      <c r="C11" s="15"/>
      <c r="D11" s="15" t="s">
        <v>13</v>
      </c>
      <c r="E11" s="13">
        <v>340000</v>
      </c>
      <c r="F11" s="14"/>
      <c r="G11" s="14"/>
      <c r="H11" s="14"/>
      <c r="I11" s="14"/>
      <c r="J11" s="14"/>
    </row>
    <row r="12" spans="1:12">
      <c r="B12" s="15">
        <v>3018</v>
      </c>
      <c r="C12" s="15"/>
      <c r="D12" s="15" t="s">
        <v>14</v>
      </c>
      <c r="E12" s="13"/>
      <c r="F12" s="14"/>
      <c r="G12" s="14"/>
      <c r="H12" s="14"/>
      <c r="I12" s="14"/>
      <c r="J12" s="14"/>
    </row>
    <row r="13" spans="1:12">
      <c r="B13" s="15">
        <v>3029</v>
      </c>
      <c r="C13" s="15"/>
      <c r="D13" s="15" t="s">
        <v>187</v>
      </c>
      <c r="E13" s="17">
        <f>SUM(F13:K13)</f>
        <v>200000</v>
      </c>
      <c r="F13" s="14">
        <v>0</v>
      </c>
      <c r="G13" s="14"/>
      <c r="H13" s="14">
        <v>0</v>
      </c>
      <c r="I13" s="14">
        <v>0</v>
      </c>
      <c r="J13" s="14"/>
      <c r="K13" s="14">
        <v>200000</v>
      </c>
    </row>
    <row r="14" spans="1:12" ht="15" customHeight="1" thickBot="1">
      <c r="A14" s="15"/>
      <c r="B14" s="15"/>
      <c r="C14" s="15"/>
      <c r="D14" s="15" t="s">
        <v>186</v>
      </c>
      <c r="E14" s="17">
        <f>SUM(F14:K14)</f>
        <v>193500</v>
      </c>
      <c r="F14" s="14"/>
      <c r="G14" s="14"/>
      <c r="H14" s="14"/>
      <c r="I14" s="14"/>
      <c r="J14" s="14"/>
      <c r="K14">
        <v>193500</v>
      </c>
    </row>
    <row r="15" spans="1:12" ht="15" thickBot="1">
      <c r="A15" s="18"/>
      <c r="B15" s="19"/>
      <c r="C15" s="19"/>
      <c r="D15" s="19" t="s">
        <v>15</v>
      </c>
      <c r="E15" s="20">
        <f t="shared" ref="E15:I15" si="0">SUM(E10:E14)</f>
        <v>1500000</v>
      </c>
      <c r="F15" s="21">
        <f t="shared" si="0"/>
        <v>204500</v>
      </c>
      <c r="G15" s="49"/>
      <c r="H15" s="21">
        <f t="shared" si="0"/>
        <v>60000</v>
      </c>
      <c r="I15" s="21">
        <f t="shared" si="0"/>
        <v>404000</v>
      </c>
      <c r="J15" s="49"/>
      <c r="K15" s="22"/>
    </row>
    <row r="16" spans="1:12">
      <c r="A16" s="15"/>
      <c r="B16" s="15"/>
      <c r="C16" s="15"/>
      <c r="D16" s="15"/>
      <c r="E16" s="13"/>
      <c r="F16" s="14"/>
      <c r="G16" s="14"/>
      <c r="H16" s="14"/>
      <c r="I16" s="14"/>
      <c r="J16" s="14"/>
    </row>
    <row r="17" spans="1:11">
      <c r="A17" s="15" t="s">
        <v>16</v>
      </c>
      <c r="B17" s="15"/>
      <c r="C17" s="15"/>
      <c r="D17" s="15"/>
      <c r="E17" s="13"/>
      <c r="F17" s="14"/>
      <c r="G17" s="14"/>
      <c r="H17" s="14"/>
      <c r="I17" s="14"/>
      <c r="J17" s="14"/>
    </row>
    <row r="18" spans="1:11">
      <c r="B18" s="15">
        <v>3210</v>
      </c>
      <c r="C18" s="15"/>
      <c r="D18" s="15" t="s">
        <v>17</v>
      </c>
      <c r="E18" s="17">
        <f>SUM(F18:K18)</f>
        <v>72000</v>
      </c>
      <c r="F18" s="14">
        <v>27000</v>
      </c>
      <c r="G18" s="14"/>
      <c r="I18" s="14"/>
      <c r="J18" s="14"/>
      <c r="K18">
        <v>45000</v>
      </c>
    </row>
    <row r="19" spans="1:11">
      <c r="B19" s="15">
        <v>3230</v>
      </c>
      <c r="C19" s="15"/>
      <c r="D19" s="15" t="s">
        <v>18</v>
      </c>
      <c r="E19" s="13"/>
      <c r="F19" s="14"/>
      <c r="G19" s="14"/>
      <c r="H19" s="14"/>
      <c r="I19" s="14"/>
      <c r="J19" s="14"/>
    </row>
    <row r="20" spans="1:11">
      <c r="B20" s="15">
        <v>3243</v>
      </c>
      <c r="C20" s="15"/>
      <c r="D20" s="15" t="s">
        <v>19</v>
      </c>
      <c r="E20" s="13"/>
      <c r="F20" s="14"/>
      <c r="G20" s="14"/>
      <c r="H20" s="14"/>
      <c r="I20" s="14"/>
      <c r="J20" s="14"/>
    </row>
    <row r="21" spans="1:11" ht="15.75" customHeight="1">
      <c r="B21" s="15">
        <v>3244</v>
      </c>
      <c r="C21" s="15"/>
      <c r="D21" s="15" t="s">
        <v>20</v>
      </c>
      <c r="E21" s="13">
        <v>6600</v>
      </c>
      <c r="F21" s="14"/>
      <c r="G21" s="14"/>
      <c r="H21" s="14"/>
      <c r="I21" s="14"/>
      <c r="J21" s="14"/>
    </row>
    <row r="22" spans="1:11" ht="15.75" customHeight="1">
      <c r="B22" s="15">
        <v>3246</v>
      </c>
      <c r="C22" s="15"/>
      <c r="D22" s="15" t="s">
        <v>21</v>
      </c>
      <c r="E22" s="13"/>
      <c r="F22" s="14"/>
      <c r="G22" s="14"/>
      <c r="H22" s="14"/>
      <c r="I22" s="14"/>
      <c r="J22" s="14"/>
    </row>
    <row r="23" spans="1:11" ht="9.75" customHeight="1" thickBot="1">
      <c r="A23" s="16"/>
      <c r="B23" s="16"/>
      <c r="C23" s="16"/>
      <c r="D23" s="16"/>
      <c r="E23" s="13"/>
      <c r="F23" s="14"/>
      <c r="G23" s="14"/>
      <c r="H23" s="14"/>
      <c r="I23" s="14"/>
      <c r="J23" s="14"/>
    </row>
    <row r="24" spans="1:11" ht="15.75" customHeight="1" thickBot="1">
      <c r="A24" s="18"/>
      <c r="B24" s="19"/>
      <c r="C24" s="19"/>
      <c r="D24" s="19" t="s">
        <v>22</v>
      </c>
      <c r="E24" s="20">
        <f t="shared" ref="E24:F24" si="1">SUM(E18:E23)</f>
        <v>78600</v>
      </c>
      <c r="F24" s="21">
        <f t="shared" si="1"/>
        <v>27000</v>
      </c>
      <c r="G24" s="49"/>
      <c r="H24" s="21"/>
      <c r="I24" s="21"/>
      <c r="J24" s="49"/>
      <c r="K24" s="22"/>
    </row>
    <row r="25" spans="1:11" ht="15.75" customHeight="1">
      <c r="A25" s="15"/>
      <c r="B25" s="15"/>
      <c r="C25" s="15"/>
      <c r="D25" s="15"/>
      <c r="E25" s="13"/>
      <c r="F25" s="14"/>
      <c r="G25" s="14"/>
      <c r="H25" s="14"/>
      <c r="I25" s="14"/>
      <c r="J25" s="14"/>
    </row>
    <row r="26" spans="1:11" ht="15.75" customHeight="1">
      <c r="A26" s="15" t="s">
        <v>23</v>
      </c>
      <c r="B26" s="15"/>
      <c r="C26" s="15"/>
      <c r="D26" s="15"/>
      <c r="E26" s="13"/>
      <c r="F26" s="14"/>
      <c r="G26" s="14"/>
      <c r="H26" s="14"/>
      <c r="I26" s="14"/>
      <c r="J26" s="14"/>
    </row>
    <row r="27" spans="1:11" ht="15.75" customHeight="1">
      <c r="B27" s="15">
        <v>3310</v>
      </c>
      <c r="C27" s="15"/>
      <c r="D27" s="15" t="s">
        <v>24</v>
      </c>
      <c r="E27" s="13">
        <v>0</v>
      </c>
      <c r="F27" s="14"/>
      <c r="G27" s="14"/>
      <c r="H27" s="14"/>
      <c r="I27" s="14"/>
      <c r="J27" s="14"/>
    </row>
    <row r="28" spans="1:11" ht="15.75" customHeight="1">
      <c r="B28" s="15">
        <v>3311</v>
      </c>
      <c r="C28" s="15"/>
      <c r="D28" s="15" t="s">
        <v>25</v>
      </c>
      <c r="E28" s="13"/>
      <c r="F28" s="14"/>
      <c r="G28" s="14"/>
      <c r="H28" s="14"/>
      <c r="I28" s="14"/>
      <c r="J28" s="14"/>
    </row>
    <row r="29" spans="1:11" ht="15.75" customHeight="1">
      <c r="B29" s="15">
        <v>3320</v>
      </c>
      <c r="C29" s="15"/>
      <c r="D29" s="15" t="s">
        <v>26</v>
      </c>
      <c r="E29" s="13">
        <v>1500</v>
      </c>
      <c r="F29" s="14"/>
      <c r="G29" s="14"/>
      <c r="H29" s="14"/>
      <c r="I29" s="14"/>
      <c r="J29" s="14"/>
    </row>
    <row r="30" spans="1:11" ht="15.75" customHeight="1">
      <c r="B30" s="15">
        <v>3321</v>
      </c>
      <c r="C30" s="15"/>
      <c r="D30" s="15" t="s">
        <v>27</v>
      </c>
      <c r="E30" s="13"/>
      <c r="F30" s="14"/>
      <c r="G30" s="14"/>
      <c r="H30" s="14"/>
      <c r="I30" s="14"/>
      <c r="J30" s="14"/>
    </row>
    <row r="31" spans="1:11" ht="15.75" customHeight="1">
      <c r="B31" s="15">
        <v>3382</v>
      </c>
      <c r="C31" s="15"/>
      <c r="D31" s="15" t="s">
        <v>28</v>
      </c>
      <c r="E31" s="13"/>
      <c r="F31" s="14"/>
      <c r="G31" s="14"/>
      <c r="H31" s="14"/>
      <c r="I31" s="14"/>
      <c r="J31" s="14"/>
    </row>
    <row r="32" spans="1:11" ht="15.75" customHeight="1">
      <c r="A32" s="15"/>
      <c r="B32" s="15"/>
      <c r="C32" s="15">
        <v>201</v>
      </c>
      <c r="D32" s="23" t="s">
        <v>29</v>
      </c>
      <c r="E32" s="17">
        <f>SUM(F32:I32)</f>
        <v>0</v>
      </c>
      <c r="F32" s="14">
        <v>0</v>
      </c>
      <c r="G32" s="14"/>
      <c r="H32" s="14"/>
      <c r="I32" s="14"/>
      <c r="J32" s="14"/>
    </row>
    <row r="33" spans="1:11" ht="15.75" customHeight="1">
      <c r="A33" s="15"/>
      <c r="B33" s="15"/>
      <c r="C33" s="15">
        <v>202</v>
      </c>
      <c r="D33" s="23" t="s">
        <v>30</v>
      </c>
      <c r="E33" s="13"/>
      <c r="F33" s="14"/>
      <c r="G33" s="14"/>
      <c r="H33" s="14"/>
      <c r="I33" s="14"/>
      <c r="J33" s="14"/>
    </row>
    <row r="34" spans="1:11" ht="15.75" customHeight="1">
      <c r="A34" s="15"/>
      <c r="B34" s="15"/>
      <c r="C34" s="15">
        <v>204</v>
      </c>
      <c r="D34" s="23" t="s">
        <v>168</v>
      </c>
      <c r="E34" s="17">
        <f>SUM(F34:K34)</f>
        <v>10000</v>
      </c>
      <c r="F34" s="14">
        <v>0</v>
      </c>
      <c r="G34" s="14"/>
      <c r="H34" s="14">
        <v>0</v>
      </c>
      <c r="I34" s="14">
        <v>0</v>
      </c>
      <c r="J34" s="14"/>
      <c r="K34" s="14">
        <v>10000</v>
      </c>
    </row>
    <row r="35" spans="1:11" ht="9.75" customHeight="1" thickBot="1">
      <c r="A35" s="15"/>
      <c r="B35" s="15"/>
      <c r="C35" s="15"/>
      <c r="D35" s="15"/>
      <c r="E35" s="13"/>
      <c r="F35" s="14"/>
      <c r="G35" s="14"/>
      <c r="H35" s="14"/>
      <c r="I35" s="14"/>
      <c r="J35" s="14"/>
    </row>
    <row r="36" spans="1:11" ht="15.75" customHeight="1" thickBot="1">
      <c r="A36" s="18"/>
      <c r="B36" s="19"/>
      <c r="C36" s="19"/>
      <c r="D36" s="19" t="s">
        <v>31</v>
      </c>
      <c r="E36" s="20">
        <f>SUM(E27:E35)</f>
        <v>11500</v>
      </c>
      <c r="F36" s="21"/>
      <c r="G36" s="49"/>
      <c r="H36" s="21"/>
      <c r="I36" s="21"/>
      <c r="J36" s="49"/>
      <c r="K36" s="22"/>
    </row>
    <row r="37" spans="1:11" ht="15.75" customHeight="1">
      <c r="A37" s="16"/>
      <c r="B37" s="16"/>
      <c r="C37" s="16"/>
      <c r="D37" s="16"/>
      <c r="E37" s="13"/>
      <c r="F37" s="14"/>
      <c r="G37" s="14"/>
      <c r="H37" s="14"/>
      <c r="I37" s="14"/>
      <c r="J37" s="14"/>
    </row>
    <row r="38" spans="1:11" ht="15.75" customHeight="1">
      <c r="A38" s="15" t="s">
        <v>32</v>
      </c>
      <c r="B38" s="16"/>
      <c r="C38" s="16"/>
      <c r="D38" s="16"/>
      <c r="E38" s="13"/>
      <c r="F38" s="14"/>
      <c r="G38" s="14"/>
      <c r="H38" s="14"/>
      <c r="I38" s="14"/>
      <c r="J38" s="14"/>
    </row>
    <row r="39" spans="1:11" ht="15.75" customHeight="1">
      <c r="B39" s="15">
        <v>3401</v>
      </c>
      <c r="C39" s="15"/>
      <c r="D39" s="15" t="s">
        <v>33</v>
      </c>
      <c r="E39" s="13">
        <v>29000</v>
      </c>
      <c r="F39" s="14"/>
      <c r="G39" s="14"/>
      <c r="H39" s="14"/>
      <c r="I39" s="14"/>
      <c r="J39" s="14"/>
    </row>
    <row r="40" spans="1:11" ht="6.75" customHeight="1" thickBot="1">
      <c r="A40" s="15"/>
      <c r="B40" s="15"/>
      <c r="C40" s="15"/>
      <c r="D40" s="15"/>
      <c r="E40" s="13"/>
      <c r="F40" s="14"/>
      <c r="G40" s="14"/>
      <c r="H40" s="14"/>
      <c r="I40" s="14"/>
      <c r="J40" s="14"/>
    </row>
    <row r="41" spans="1:11" ht="15.75" customHeight="1" thickBot="1">
      <c r="A41" s="24"/>
      <c r="B41" s="25"/>
      <c r="C41" s="25"/>
      <c r="D41" s="19" t="s">
        <v>34</v>
      </c>
      <c r="E41" s="20">
        <f>SUM(E39:E40)</f>
        <v>29000</v>
      </c>
      <c r="F41" s="21"/>
      <c r="G41" s="49"/>
      <c r="H41" s="21"/>
      <c r="I41" s="21"/>
      <c r="J41" s="49"/>
      <c r="K41" s="22"/>
    </row>
    <row r="42" spans="1:11" ht="15.75" customHeight="1">
      <c r="A42" s="15"/>
      <c r="B42" s="15"/>
      <c r="C42" s="15"/>
      <c r="D42" s="15"/>
      <c r="E42" s="13"/>
      <c r="F42" s="14"/>
      <c r="G42" s="14"/>
      <c r="H42" s="14"/>
      <c r="I42" s="14"/>
      <c r="J42" s="14"/>
    </row>
    <row r="43" spans="1:11" ht="15.75" customHeight="1">
      <c r="A43" s="15" t="s">
        <v>35</v>
      </c>
      <c r="B43" s="15"/>
      <c r="C43" s="15"/>
      <c r="D43" s="15"/>
      <c r="E43" s="13"/>
      <c r="F43" s="14"/>
      <c r="G43" s="14"/>
      <c r="H43" s="14"/>
      <c r="I43" s="14"/>
      <c r="J43" s="14"/>
    </row>
    <row r="44" spans="1:11" ht="15.75" customHeight="1">
      <c r="B44" s="15">
        <v>3510</v>
      </c>
      <c r="C44" s="15"/>
      <c r="D44" s="15" t="s">
        <v>36</v>
      </c>
      <c r="E44" s="13">
        <f>SUM(F44)</f>
        <v>3500</v>
      </c>
      <c r="F44" s="54">
        <v>3500</v>
      </c>
      <c r="G44" s="54"/>
      <c r="H44" s="14"/>
      <c r="I44" s="14"/>
      <c r="J44" s="14"/>
    </row>
    <row r="45" spans="1:11" ht="15.75" customHeight="1">
      <c r="B45" s="15">
        <v>3540</v>
      </c>
      <c r="C45" s="15"/>
      <c r="D45" s="15" t="s">
        <v>37</v>
      </c>
      <c r="E45" s="13">
        <f>SUM(H45)</f>
        <v>1000</v>
      </c>
      <c r="F45" s="14"/>
      <c r="G45" s="14"/>
      <c r="H45" s="14">
        <v>1000</v>
      </c>
      <c r="I45" s="14"/>
      <c r="J45" s="14"/>
    </row>
    <row r="46" spans="1:11" ht="15.75" customHeight="1">
      <c r="B46" s="15">
        <v>3590</v>
      </c>
      <c r="C46" s="15"/>
      <c r="D46" s="15" t="s">
        <v>38</v>
      </c>
      <c r="E46" s="13"/>
      <c r="F46" s="14"/>
      <c r="G46" s="14"/>
      <c r="H46" s="14"/>
      <c r="I46" s="14"/>
      <c r="J46" s="14"/>
    </row>
    <row r="47" spans="1:11" ht="15.75" customHeight="1" thickBot="1">
      <c r="A47" s="15"/>
      <c r="B47" s="15"/>
      <c r="C47" s="15"/>
      <c r="D47" s="15"/>
      <c r="E47" s="13"/>
      <c r="F47" s="14"/>
      <c r="G47" s="14"/>
      <c r="H47" s="14"/>
      <c r="I47" s="14"/>
      <c r="J47" s="14"/>
    </row>
    <row r="48" spans="1:11" ht="15.75" customHeight="1" thickBot="1">
      <c r="A48" s="18"/>
      <c r="B48" s="19"/>
      <c r="C48" s="19"/>
      <c r="D48" s="19" t="s">
        <v>39</v>
      </c>
      <c r="E48" s="20">
        <f t="shared" ref="E48:H48" si="2">SUM(E44:E47)</f>
        <v>4500</v>
      </c>
      <c r="F48" s="21">
        <f t="shared" si="2"/>
        <v>3500</v>
      </c>
      <c r="G48" s="49"/>
      <c r="H48" s="21">
        <f t="shared" si="2"/>
        <v>1000</v>
      </c>
      <c r="I48" s="21"/>
      <c r="J48" s="49"/>
      <c r="K48" s="22"/>
    </row>
    <row r="49" spans="1:11" ht="8.25" customHeight="1" thickBot="1">
      <c r="A49" s="26"/>
      <c r="B49" s="26"/>
      <c r="C49" s="26"/>
      <c r="D49" s="26"/>
      <c r="E49" s="27"/>
      <c r="F49" s="27"/>
      <c r="G49" s="27"/>
      <c r="H49" s="27"/>
      <c r="I49" s="27"/>
      <c r="J49" s="27"/>
      <c r="K49" s="28"/>
    </row>
    <row r="50" spans="1:11" ht="15.75" customHeight="1" thickBot="1">
      <c r="A50" s="24"/>
      <c r="B50" s="25"/>
      <c r="C50" s="25"/>
      <c r="D50" s="19" t="s">
        <v>40</v>
      </c>
      <c r="E50" s="29">
        <f>SUM(E15,E24,E36,E41,E48)</f>
        <v>1623600</v>
      </c>
      <c r="F50" s="30"/>
      <c r="G50" s="50"/>
      <c r="H50" s="30"/>
      <c r="I50" s="30"/>
      <c r="J50" s="50"/>
      <c r="K50" s="22"/>
    </row>
    <row r="51" spans="1:11" ht="15.75" customHeight="1">
      <c r="A51" s="15"/>
      <c r="B51" s="15"/>
      <c r="C51" s="15"/>
      <c r="D51" s="15"/>
      <c r="E51" s="13"/>
      <c r="F51" s="14"/>
      <c r="G51" s="14"/>
      <c r="H51" s="14"/>
      <c r="I51" s="14"/>
      <c r="J51" s="14"/>
    </row>
    <row r="52" spans="1:11" ht="15.75" customHeight="1">
      <c r="A52" s="63" t="s">
        <v>41</v>
      </c>
      <c r="B52" s="61"/>
      <c r="C52" s="61"/>
      <c r="D52" s="61"/>
      <c r="E52" s="13"/>
      <c r="F52" s="14"/>
      <c r="G52" s="14"/>
      <c r="H52" s="14"/>
      <c r="I52" s="14"/>
      <c r="J52" s="14"/>
    </row>
    <row r="53" spans="1:11" ht="15.75" customHeight="1">
      <c r="A53" s="15"/>
      <c r="B53" s="15"/>
      <c r="C53" s="15"/>
      <c r="D53" s="16" t="s">
        <v>42</v>
      </c>
      <c r="E53" s="13"/>
      <c r="F53" s="14"/>
      <c r="G53" s="14"/>
      <c r="H53" s="14"/>
      <c r="I53" s="14"/>
      <c r="J53" s="14"/>
    </row>
    <row r="54" spans="1:11" ht="15.75" customHeight="1">
      <c r="A54" s="15" t="s">
        <v>43</v>
      </c>
      <c r="B54" s="15"/>
      <c r="C54" s="15"/>
      <c r="D54" s="15"/>
      <c r="E54" s="13"/>
      <c r="F54" s="14"/>
      <c r="G54" s="14"/>
      <c r="H54" s="14"/>
      <c r="I54" s="14"/>
      <c r="J54" s="14"/>
    </row>
    <row r="55" spans="1:11" ht="15.75" customHeight="1">
      <c r="B55" s="15">
        <v>3811</v>
      </c>
      <c r="C55" s="15"/>
      <c r="D55" s="15" t="s">
        <v>44</v>
      </c>
      <c r="E55" s="13"/>
      <c r="F55" s="14"/>
      <c r="G55" s="14"/>
      <c r="H55" s="14"/>
      <c r="I55" s="14"/>
      <c r="J55" s="14"/>
    </row>
    <row r="56" spans="1:11" ht="15.75" customHeight="1">
      <c r="B56" s="15">
        <v>3812</v>
      </c>
      <c r="C56" s="15"/>
      <c r="D56" s="15" t="s">
        <v>45</v>
      </c>
      <c r="E56" s="13">
        <v>140000</v>
      </c>
      <c r="F56" s="14"/>
      <c r="G56" s="14"/>
      <c r="H56" s="14"/>
      <c r="I56" s="14"/>
      <c r="J56" s="14"/>
    </row>
    <row r="57" spans="1:11" ht="15.75" customHeight="1">
      <c r="B57" s="15">
        <v>3813</v>
      </c>
      <c r="C57" s="15"/>
      <c r="D57" s="15" t="s">
        <v>46</v>
      </c>
      <c r="E57" s="13"/>
      <c r="F57" s="14"/>
      <c r="G57" s="14"/>
      <c r="H57" s="14"/>
      <c r="I57" s="14"/>
      <c r="J57" s="14"/>
    </row>
    <row r="58" spans="1:11" ht="15.75" customHeight="1">
      <c r="B58" s="15">
        <v>3821</v>
      </c>
      <c r="C58" s="15"/>
      <c r="D58" s="15" t="s">
        <v>47</v>
      </c>
      <c r="E58" s="13">
        <v>50000</v>
      </c>
      <c r="F58" s="14"/>
      <c r="G58" s="14"/>
      <c r="H58" s="14"/>
      <c r="I58" s="14"/>
      <c r="J58" s="14"/>
    </row>
    <row r="59" spans="1:11" ht="15.75" customHeight="1">
      <c r="B59" s="15">
        <v>3860</v>
      </c>
      <c r="C59" s="15"/>
      <c r="D59" s="15" t="s">
        <v>48</v>
      </c>
      <c r="E59" s="13"/>
      <c r="F59" s="14"/>
      <c r="G59" s="14"/>
      <c r="H59" s="14"/>
      <c r="I59" s="14"/>
      <c r="J59" s="14"/>
    </row>
    <row r="60" spans="1:11" ht="15.75" customHeight="1">
      <c r="B60" s="15">
        <v>3870</v>
      </c>
      <c r="C60" s="15"/>
      <c r="D60" s="15" t="s">
        <v>49</v>
      </c>
      <c r="E60" s="13"/>
      <c r="F60" s="14"/>
      <c r="G60" s="14"/>
      <c r="H60" s="14"/>
      <c r="I60" s="14"/>
      <c r="J60" s="14"/>
    </row>
    <row r="61" spans="1:11" ht="15.75" customHeight="1">
      <c r="B61" s="15">
        <v>3871</v>
      </c>
      <c r="C61" s="15"/>
      <c r="D61" s="15" t="s">
        <v>50</v>
      </c>
      <c r="E61" s="13"/>
      <c r="F61" s="14"/>
      <c r="G61" s="14"/>
      <c r="H61" s="14"/>
      <c r="I61" s="14"/>
      <c r="J61" s="14"/>
    </row>
    <row r="62" spans="1:11" ht="15.75" customHeight="1">
      <c r="B62" s="15">
        <v>3880</v>
      </c>
      <c r="C62" s="15"/>
      <c r="D62" s="15" t="s">
        <v>51</v>
      </c>
      <c r="E62" s="13"/>
      <c r="F62" s="14"/>
      <c r="G62" s="14"/>
      <c r="H62" s="14"/>
      <c r="I62" s="14"/>
      <c r="J62" s="14"/>
    </row>
    <row r="63" spans="1:11" ht="15.75" customHeight="1">
      <c r="B63" s="15">
        <v>3881</v>
      </c>
      <c r="C63" s="15"/>
      <c r="D63" s="15" t="s">
        <v>52</v>
      </c>
      <c r="E63" s="13"/>
      <c r="F63" s="14"/>
      <c r="G63" s="14"/>
      <c r="H63" s="14"/>
      <c r="I63" s="14"/>
      <c r="J63" s="14"/>
    </row>
    <row r="64" spans="1:11" ht="15.75" customHeight="1">
      <c r="B64" s="15">
        <v>3882</v>
      </c>
      <c r="C64" s="15"/>
      <c r="D64" s="15" t="s">
        <v>53</v>
      </c>
      <c r="E64" s="17">
        <f>SUM(F64:K64)</f>
        <v>20000</v>
      </c>
      <c r="F64" s="14"/>
      <c r="G64" s="14"/>
      <c r="H64" s="14"/>
      <c r="I64" s="14"/>
      <c r="J64" s="14">
        <v>10000</v>
      </c>
      <c r="K64">
        <v>10000</v>
      </c>
    </row>
    <row r="65" spans="1:11" ht="15.75" customHeight="1">
      <c r="A65" s="15"/>
      <c r="B65" s="15"/>
      <c r="C65" s="15"/>
      <c r="D65" s="15"/>
      <c r="E65" s="13"/>
      <c r="F65" s="14"/>
      <c r="G65" s="14"/>
      <c r="H65" s="14"/>
      <c r="I65" s="14"/>
      <c r="J65" s="14"/>
    </row>
    <row r="66" spans="1:11" ht="15.75" customHeight="1" thickBot="1">
      <c r="A66" s="15"/>
      <c r="B66" s="15"/>
      <c r="C66" s="15"/>
      <c r="D66" s="15"/>
      <c r="E66" s="13"/>
      <c r="F66" s="14"/>
      <c r="G66" s="14"/>
      <c r="H66" s="14"/>
      <c r="I66" s="14"/>
      <c r="J66" s="14"/>
    </row>
    <row r="67" spans="1:11" ht="15.75" customHeight="1" thickBot="1">
      <c r="A67" s="58" t="s">
        <v>54</v>
      </c>
      <c r="B67" s="59"/>
      <c r="C67" s="59"/>
      <c r="D67" s="59"/>
      <c r="E67" s="20">
        <f>SUM(E56:E66)</f>
        <v>210000</v>
      </c>
      <c r="F67" s="21"/>
      <c r="G67" s="49"/>
      <c r="H67" s="21"/>
      <c r="I67" s="21"/>
      <c r="J67" s="49"/>
      <c r="K67" s="22"/>
    </row>
    <row r="68" spans="1:11" ht="8.25" customHeight="1" thickBot="1">
      <c r="A68" s="26"/>
      <c r="B68" s="26"/>
      <c r="C68" s="26"/>
      <c r="D68" s="26"/>
      <c r="E68" s="27"/>
      <c r="F68" s="27"/>
      <c r="G68" s="27"/>
      <c r="H68" s="27"/>
      <c r="I68" s="27"/>
      <c r="J68" s="27"/>
      <c r="K68" s="28"/>
    </row>
    <row r="69" spans="1:11" ht="15.75" customHeight="1" thickBot="1">
      <c r="A69" s="58" t="s">
        <v>55</v>
      </c>
      <c r="B69" s="59"/>
      <c r="C69" s="59"/>
      <c r="D69" s="59"/>
      <c r="E69" s="29">
        <f>SUM(E50+E67)</f>
        <v>1833600</v>
      </c>
      <c r="F69" s="30"/>
      <c r="G69" s="50"/>
      <c r="H69" s="30"/>
      <c r="I69" s="30"/>
      <c r="J69" s="50"/>
      <c r="K69" s="22"/>
    </row>
    <row r="70" spans="1:11" ht="15.75" customHeight="1">
      <c r="A70" s="15"/>
      <c r="B70" s="15"/>
      <c r="C70" s="15"/>
      <c r="D70" s="15"/>
      <c r="E70" s="13"/>
      <c r="F70" s="14"/>
      <c r="G70" s="14"/>
      <c r="H70" s="14"/>
      <c r="I70" s="14"/>
      <c r="J70" s="14"/>
    </row>
    <row r="71" spans="1:11" ht="15.75" customHeight="1">
      <c r="A71" s="63" t="s">
        <v>56</v>
      </c>
      <c r="B71" s="61"/>
      <c r="C71" s="61"/>
      <c r="D71" s="61"/>
      <c r="E71" s="13"/>
      <c r="F71" s="14"/>
      <c r="G71" s="14"/>
      <c r="H71" s="14"/>
      <c r="I71" s="14"/>
      <c r="J71" s="14"/>
    </row>
    <row r="72" spans="1:11" ht="15.75" customHeight="1">
      <c r="A72" s="15"/>
      <c r="B72" s="16" t="s">
        <v>57</v>
      </c>
      <c r="C72" s="15"/>
      <c r="D72" s="15"/>
      <c r="E72" s="13"/>
      <c r="F72" s="14"/>
      <c r="G72" s="14"/>
      <c r="H72" s="14"/>
      <c r="I72" s="14"/>
      <c r="J72" s="14"/>
    </row>
    <row r="73" spans="1:11" ht="15.75" customHeight="1">
      <c r="A73" s="15" t="s">
        <v>58</v>
      </c>
      <c r="B73" s="15"/>
      <c r="C73" s="15"/>
      <c r="D73" s="16"/>
      <c r="E73" s="13"/>
      <c r="F73" s="14"/>
      <c r="G73" s="14"/>
      <c r="H73" s="14"/>
      <c r="I73" s="14"/>
      <c r="J73" s="14"/>
    </row>
    <row r="74" spans="1:11" ht="15.75" customHeight="1">
      <c r="B74" s="16">
        <v>4011</v>
      </c>
      <c r="C74" s="16"/>
      <c r="D74" s="16" t="s">
        <v>59</v>
      </c>
      <c r="E74" s="13"/>
      <c r="F74" s="14"/>
      <c r="G74" s="14"/>
      <c r="H74" s="14"/>
      <c r="I74" s="14"/>
      <c r="J74" s="14"/>
    </row>
    <row r="75" spans="1:11" ht="15.75" customHeight="1">
      <c r="B75" s="16">
        <v>4012</v>
      </c>
      <c r="C75" s="16"/>
      <c r="D75" s="16" t="s">
        <v>60</v>
      </c>
      <c r="E75" s="13"/>
      <c r="F75" s="14"/>
      <c r="G75" s="14"/>
      <c r="H75" s="14"/>
      <c r="I75" s="14"/>
      <c r="J75" s="14"/>
    </row>
    <row r="76" spans="1:11" ht="15.75" customHeight="1">
      <c r="B76" s="16">
        <v>4016</v>
      </c>
      <c r="C76" s="16"/>
      <c r="D76" s="16" t="s">
        <v>61</v>
      </c>
      <c r="E76" s="13"/>
      <c r="F76" s="14"/>
      <c r="G76" s="14"/>
      <c r="H76" s="14"/>
      <c r="I76" s="14"/>
      <c r="J76" s="14"/>
    </row>
    <row r="77" spans="1:11" ht="15.75" customHeight="1">
      <c r="B77" s="16">
        <v>4017</v>
      </c>
      <c r="C77" s="16"/>
      <c r="D77" s="16" t="s">
        <v>62</v>
      </c>
      <c r="E77" s="13"/>
      <c r="F77" s="14"/>
      <c r="G77" s="14"/>
      <c r="H77" s="14"/>
      <c r="I77" s="14"/>
      <c r="J77" s="14"/>
    </row>
    <row r="78" spans="1:11" ht="15.75" customHeight="1">
      <c r="B78" s="15"/>
      <c r="C78" s="15"/>
      <c r="D78" s="23" t="s">
        <v>63</v>
      </c>
      <c r="E78" s="13"/>
      <c r="F78" s="14"/>
      <c r="G78" s="14"/>
      <c r="H78" s="14"/>
      <c r="I78" s="14"/>
      <c r="J78" s="14"/>
    </row>
    <row r="79" spans="1:11" ht="15.75" customHeight="1">
      <c r="B79" s="15"/>
      <c r="C79" s="15">
        <v>229</v>
      </c>
      <c r="D79" s="23" t="s">
        <v>64</v>
      </c>
      <c r="E79" s="13">
        <v>-2000</v>
      </c>
      <c r="F79" s="14"/>
      <c r="G79" s="14"/>
      <c r="H79" s="14"/>
      <c r="I79" s="14"/>
      <c r="J79" s="14"/>
    </row>
    <row r="80" spans="1:11" ht="15.75" customHeight="1">
      <c r="B80" s="16">
        <v>4018</v>
      </c>
      <c r="C80" s="16"/>
      <c r="D80" s="16" t="s">
        <v>65</v>
      </c>
      <c r="E80" s="17">
        <f>SUM(F80:K80)</f>
        <v>-7864</v>
      </c>
      <c r="F80" s="14">
        <v>-3500</v>
      </c>
      <c r="G80" s="14"/>
      <c r="H80" s="54">
        <v>-4364</v>
      </c>
      <c r="I80" s="14"/>
      <c r="J80" s="14"/>
    </row>
    <row r="81" spans="2:11" ht="15.75" customHeight="1">
      <c r="B81" s="15"/>
      <c r="C81" s="15"/>
      <c r="D81" s="23" t="s">
        <v>66</v>
      </c>
      <c r="E81" s="13"/>
      <c r="F81" s="14"/>
      <c r="G81" s="14"/>
      <c r="H81" s="14"/>
      <c r="I81" s="14"/>
      <c r="J81" s="14"/>
    </row>
    <row r="82" spans="2:11" ht="15.75" customHeight="1">
      <c r="B82" s="16">
        <v>4019</v>
      </c>
      <c r="C82" s="16"/>
      <c r="D82" s="16" t="s">
        <v>67</v>
      </c>
      <c r="E82" s="13">
        <f>SUM(F82:K82)</f>
        <v>-115900</v>
      </c>
      <c r="F82" s="14"/>
      <c r="G82" s="14"/>
      <c r="H82" s="14"/>
      <c r="I82" s="54">
        <v>-95000</v>
      </c>
      <c r="J82" s="14">
        <v>-20000</v>
      </c>
      <c r="K82">
        <v>-900</v>
      </c>
    </row>
    <row r="83" spans="2:11" ht="15.75" customHeight="1">
      <c r="B83" s="15"/>
      <c r="C83" s="15"/>
      <c r="D83" s="23" t="s">
        <v>68</v>
      </c>
      <c r="E83" s="13">
        <f>SUM(F83:K83)</f>
        <v>0</v>
      </c>
      <c r="F83" s="14"/>
      <c r="G83" s="14"/>
      <c r="H83" s="14"/>
      <c r="I83" s="14"/>
      <c r="J83" s="14"/>
    </row>
    <row r="84" spans="2:11" ht="15.75" customHeight="1">
      <c r="B84" s="15"/>
      <c r="C84" s="15"/>
      <c r="D84" s="23" t="s">
        <v>179</v>
      </c>
      <c r="E84" s="13">
        <v>0</v>
      </c>
      <c r="F84" s="14"/>
      <c r="G84" s="14"/>
      <c r="H84" s="14"/>
      <c r="I84" s="14"/>
      <c r="J84" s="14"/>
    </row>
    <row r="85" spans="2:11" ht="15.75" customHeight="1">
      <c r="B85" s="15"/>
      <c r="C85" s="15"/>
      <c r="D85" s="23" t="s">
        <v>178</v>
      </c>
      <c r="E85" s="13">
        <v>0</v>
      </c>
      <c r="F85" s="14"/>
      <c r="G85" s="14"/>
      <c r="H85" s="14"/>
      <c r="I85" s="14"/>
      <c r="J85" s="14"/>
    </row>
    <row r="86" spans="2:11" ht="15.75" customHeight="1">
      <c r="B86" s="15"/>
      <c r="C86" s="15"/>
      <c r="D86" s="23" t="s">
        <v>173</v>
      </c>
      <c r="E86" s="13">
        <v>-5000</v>
      </c>
      <c r="F86" s="14"/>
      <c r="G86" s="14"/>
      <c r="H86" s="14"/>
      <c r="I86" s="14"/>
      <c r="J86" s="14"/>
    </row>
    <row r="87" spans="2:11" ht="15.75" customHeight="1">
      <c r="B87" s="15"/>
      <c r="C87" s="15"/>
      <c r="D87" s="23" t="s">
        <v>76</v>
      </c>
      <c r="E87" s="13">
        <v>-5000</v>
      </c>
      <c r="F87" s="14"/>
      <c r="G87" s="14"/>
      <c r="H87" s="14"/>
      <c r="I87" s="14"/>
      <c r="J87" s="14"/>
    </row>
    <row r="88" spans="2:11" ht="15.75" customHeight="1">
      <c r="B88" s="15"/>
      <c r="C88" s="15"/>
      <c r="D88" s="23" t="s">
        <v>77</v>
      </c>
      <c r="E88" s="13">
        <v>-5000</v>
      </c>
      <c r="F88" s="14"/>
      <c r="G88" s="14"/>
      <c r="H88" s="14"/>
      <c r="I88" s="14"/>
      <c r="J88" s="14"/>
    </row>
    <row r="89" spans="2:11" ht="15.75" customHeight="1">
      <c r="B89" s="15"/>
      <c r="C89" s="15"/>
      <c r="D89" s="23" t="s">
        <v>78</v>
      </c>
      <c r="E89" s="13">
        <v>-12000</v>
      </c>
      <c r="F89" s="14"/>
      <c r="G89" s="14"/>
      <c r="H89" s="14"/>
      <c r="I89" s="14"/>
      <c r="J89" s="14"/>
    </row>
    <row r="90" spans="2:11" ht="15.75" customHeight="1">
      <c r="B90" s="15"/>
      <c r="C90" s="15"/>
      <c r="D90" s="23" t="s">
        <v>79</v>
      </c>
      <c r="E90" s="13">
        <v>-1500</v>
      </c>
      <c r="F90" s="14"/>
      <c r="G90" s="14"/>
      <c r="H90" s="14"/>
      <c r="I90" s="14"/>
      <c r="J90" s="14"/>
    </row>
    <row r="91" spans="2:11" ht="15.75" customHeight="1">
      <c r="B91" s="15"/>
      <c r="C91" s="15"/>
      <c r="D91" s="23" t="s">
        <v>170</v>
      </c>
      <c r="E91" s="13">
        <v>-2000</v>
      </c>
      <c r="F91" s="14"/>
      <c r="G91" s="14"/>
      <c r="H91" s="14"/>
      <c r="I91" s="14"/>
      <c r="J91" s="14"/>
    </row>
    <row r="92" spans="2:11" ht="15.75" customHeight="1">
      <c r="B92" s="15"/>
      <c r="C92" s="15"/>
      <c r="D92" s="23" t="s">
        <v>177</v>
      </c>
      <c r="E92" s="13">
        <v>-1000</v>
      </c>
      <c r="F92" s="14"/>
      <c r="G92" s="14"/>
      <c r="H92" s="14"/>
      <c r="I92" s="14"/>
      <c r="J92" s="14"/>
    </row>
    <row r="93" spans="2:11" ht="15.75" customHeight="1">
      <c r="B93" s="16">
        <v>4020</v>
      </c>
      <c r="C93" s="16"/>
      <c r="D93" s="16" t="s">
        <v>69</v>
      </c>
      <c r="E93" s="13"/>
      <c r="F93" s="14"/>
      <c r="G93" s="14"/>
      <c r="H93" s="14"/>
      <c r="I93" s="14"/>
      <c r="J93" s="14"/>
    </row>
    <row r="94" spans="2:11" ht="15.75" customHeight="1">
      <c r="B94" s="15"/>
      <c r="C94" s="15">
        <v>231</v>
      </c>
      <c r="D94" s="23" t="s">
        <v>70</v>
      </c>
      <c r="E94" s="13">
        <f>SUM(F94:K94)</f>
        <v>-66850</v>
      </c>
      <c r="F94" s="14"/>
      <c r="G94" s="14"/>
      <c r="H94" s="14"/>
      <c r="I94" s="14">
        <v>-56850</v>
      </c>
      <c r="J94" s="14">
        <v>-10000</v>
      </c>
    </row>
    <row r="95" spans="2:11" ht="15.75" customHeight="1">
      <c r="B95" s="15"/>
      <c r="C95" s="15">
        <v>232</v>
      </c>
      <c r="D95" s="23" t="s">
        <v>71</v>
      </c>
      <c r="E95" s="13">
        <f>SUM(F95:K95)</f>
        <v>-15000</v>
      </c>
      <c r="F95" s="14"/>
      <c r="G95" s="14"/>
      <c r="H95" s="14"/>
      <c r="I95" s="14"/>
      <c r="J95" s="14"/>
      <c r="K95">
        <v>-15000</v>
      </c>
    </row>
    <row r="96" spans="2:11" ht="15.75" customHeight="1">
      <c r="B96" s="15"/>
      <c r="C96" s="15">
        <v>233</v>
      </c>
      <c r="D96" s="31" t="s">
        <v>181</v>
      </c>
      <c r="E96" s="13">
        <v>-10000</v>
      </c>
      <c r="F96" s="14"/>
      <c r="G96" s="14"/>
      <c r="H96" s="14"/>
      <c r="I96" s="14"/>
      <c r="J96" s="14"/>
    </row>
    <row r="97" spans="1:13" ht="15.75" customHeight="1">
      <c r="B97" s="15"/>
      <c r="C97" s="15">
        <v>234</v>
      </c>
      <c r="D97" s="48" t="s">
        <v>180</v>
      </c>
      <c r="E97" s="13">
        <v>-25000</v>
      </c>
      <c r="F97" s="14"/>
      <c r="G97" s="14"/>
      <c r="H97" s="14"/>
      <c r="I97" s="14"/>
      <c r="J97" s="14"/>
    </row>
    <row r="98" spans="1:13" ht="15.75" customHeight="1">
      <c r="B98" s="16">
        <v>4021</v>
      </c>
      <c r="C98" s="16"/>
      <c r="D98" s="16" t="s">
        <v>72</v>
      </c>
      <c r="E98" s="13">
        <f>SUM(F98:I98)</f>
        <v>0</v>
      </c>
      <c r="F98" s="14">
        <v>0</v>
      </c>
      <c r="G98" s="14"/>
      <c r="H98" s="14"/>
      <c r="I98" s="14"/>
      <c r="J98" s="14"/>
      <c r="L98" s="52"/>
    </row>
    <row r="99" spans="1:13" ht="15.75" customHeight="1">
      <c r="B99" s="16">
        <v>4022</v>
      </c>
      <c r="C99" s="16"/>
      <c r="D99" s="16" t="s">
        <v>182</v>
      </c>
      <c r="E99" s="13">
        <f>SUM(F99:K99)</f>
        <v>-35540</v>
      </c>
      <c r="F99" s="54">
        <v>-11540</v>
      </c>
      <c r="G99" s="57">
        <v>-6000</v>
      </c>
      <c r="H99" s="14">
        <v>-11500</v>
      </c>
      <c r="I99" s="14"/>
      <c r="J99" s="14"/>
      <c r="K99" s="32">
        <v>-6500</v>
      </c>
    </row>
    <row r="100" spans="1:13" ht="15.75" customHeight="1">
      <c r="B100" s="16">
        <v>4023</v>
      </c>
      <c r="C100" s="16"/>
      <c r="D100" s="16" t="s">
        <v>73</v>
      </c>
      <c r="E100" s="13"/>
      <c r="F100" s="14"/>
      <c r="G100" s="14"/>
      <c r="H100" s="14"/>
      <c r="I100" s="14"/>
      <c r="J100" s="14"/>
    </row>
    <row r="101" spans="1:13" ht="15.75" customHeight="1">
      <c r="B101" s="16">
        <v>4027</v>
      </c>
      <c r="C101" s="16"/>
      <c r="D101" s="16" t="s">
        <v>74</v>
      </c>
      <c r="E101" s="13"/>
      <c r="F101" s="14"/>
      <c r="G101" s="14"/>
      <c r="H101" s="14"/>
      <c r="I101" s="14"/>
      <c r="J101" s="14"/>
      <c r="L101" t="s">
        <v>171</v>
      </c>
      <c r="M101" s="55">
        <f>SUM(E102:E110)</f>
        <v>-190000</v>
      </c>
    </row>
    <row r="102" spans="1:13" ht="15.75" customHeight="1">
      <c r="A102" s="15"/>
      <c r="B102" s="15"/>
      <c r="C102" s="15"/>
      <c r="D102" s="23" t="s">
        <v>75</v>
      </c>
      <c r="E102" s="13">
        <v>-3000</v>
      </c>
      <c r="F102" s="14"/>
      <c r="G102" s="14"/>
      <c r="H102" s="14"/>
      <c r="I102" s="14"/>
      <c r="J102" s="14"/>
    </row>
    <row r="103" spans="1:13" ht="15.75" customHeight="1">
      <c r="A103" s="15"/>
      <c r="B103" s="15"/>
      <c r="C103" s="15"/>
      <c r="D103" s="23" t="s">
        <v>184</v>
      </c>
      <c r="E103" s="13">
        <v>-75000</v>
      </c>
      <c r="F103" s="14"/>
      <c r="G103" s="14"/>
      <c r="H103" s="14"/>
      <c r="I103" s="14"/>
      <c r="J103" s="14"/>
    </row>
    <row r="104" spans="1:13" ht="15.75" customHeight="1">
      <c r="A104" s="15"/>
      <c r="B104" s="15"/>
      <c r="C104" s="15"/>
      <c r="D104" s="23" t="s">
        <v>173</v>
      </c>
      <c r="E104" s="13">
        <v>-45000</v>
      </c>
      <c r="F104" s="14"/>
      <c r="G104" s="14"/>
      <c r="H104" s="14"/>
      <c r="I104" s="14"/>
      <c r="J104" s="14"/>
    </row>
    <row r="105" spans="1:13" ht="15.75" customHeight="1">
      <c r="A105" s="15"/>
      <c r="B105" s="15"/>
      <c r="C105" s="15"/>
      <c r="D105" s="23" t="s">
        <v>76</v>
      </c>
      <c r="E105" s="13">
        <v>-35000</v>
      </c>
      <c r="F105" s="14"/>
      <c r="G105" s="14"/>
      <c r="H105" s="14"/>
      <c r="I105" s="14"/>
      <c r="J105" s="14"/>
    </row>
    <row r="106" spans="1:13" ht="15.75" customHeight="1">
      <c r="A106" s="15"/>
      <c r="B106" s="15"/>
      <c r="C106" s="15"/>
      <c r="D106" s="33" t="s">
        <v>77</v>
      </c>
      <c r="E106" s="13">
        <v>-20000</v>
      </c>
      <c r="F106" s="14"/>
      <c r="G106" s="14"/>
      <c r="H106" s="14"/>
      <c r="I106" s="14"/>
      <c r="J106" s="14"/>
    </row>
    <row r="107" spans="1:13" ht="14.25" customHeight="1">
      <c r="A107" s="15"/>
      <c r="B107" s="15"/>
      <c r="C107" s="15"/>
      <c r="D107" s="33" t="s">
        <v>78</v>
      </c>
      <c r="E107" s="13">
        <v>-5000</v>
      </c>
      <c r="F107" s="14"/>
      <c r="G107" s="14"/>
      <c r="H107" s="14"/>
      <c r="I107" s="14"/>
      <c r="J107" s="14"/>
    </row>
    <row r="108" spans="1:13" ht="15.75" customHeight="1">
      <c r="A108" s="15"/>
      <c r="B108" s="15"/>
      <c r="C108" s="15"/>
      <c r="D108" s="23" t="s">
        <v>79</v>
      </c>
      <c r="E108" s="13">
        <v>-3000</v>
      </c>
      <c r="F108" s="14"/>
      <c r="G108" s="14"/>
      <c r="H108" s="14"/>
      <c r="I108" s="14"/>
      <c r="J108" s="14"/>
    </row>
    <row r="109" spans="1:13" ht="15.75" customHeight="1">
      <c r="A109" s="15"/>
      <c r="B109" s="15"/>
      <c r="C109" s="15"/>
      <c r="D109" s="23" t="s">
        <v>170</v>
      </c>
      <c r="E109" s="13">
        <v>-3000</v>
      </c>
      <c r="F109" s="14"/>
      <c r="G109" s="14"/>
      <c r="H109" s="14"/>
      <c r="I109" s="14"/>
      <c r="J109" s="14"/>
    </row>
    <row r="110" spans="1:13" ht="15.75" customHeight="1">
      <c r="A110" s="15"/>
      <c r="B110" s="15"/>
      <c r="C110" s="15"/>
      <c r="D110" s="23" t="s">
        <v>177</v>
      </c>
      <c r="E110" s="13">
        <v>-1000</v>
      </c>
      <c r="F110" s="14"/>
      <c r="G110" s="14"/>
      <c r="H110" s="14"/>
      <c r="I110" s="14"/>
      <c r="J110" s="14"/>
    </row>
    <row r="111" spans="1:13" ht="15.75" customHeight="1">
      <c r="B111" s="16">
        <v>4028</v>
      </c>
      <c r="C111" s="16"/>
      <c r="D111" s="16" t="s">
        <v>80</v>
      </c>
      <c r="E111" s="13">
        <f>SUM(F111:K111)</f>
        <v>-10700</v>
      </c>
      <c r="F111" s="14">
        <v>-10000</v>
      </c>
      <c r="G111" s="14"/>
      <c r="H111" s="14">
        <v>-700</v>
      </c>
      <c r="I111" s="14"/>
      <c r="J111" s="14"/>
    </row>
    <row r="112" spans="1:13" ht="15.75" customHeight="1">
      <c r="A112" s="34"/>
      <c r="B112" s="16">
        <v>4030</v>
      </c>
      <c r="C112" s="16"/>
      <c r="D112" s="47" t="s">
        <v>167</v>
      </c>
      <c r="E112" s="35"/>
      <c r="F112" s="36"/>
      <c r="G112" s="36"/>
      <c r="H112" s="36"/>
      <c r="I112" s="36"/>
      <c r="J112" s="36"/>
      <c r="K112" s="34"/>
    </row>
    <row r="113" spans="1:11" ht="15.75" customHeight="1">
      <c r="A113" s="15"/>
      <c r="B113" s="15"/>
      <c r="C113" s="15">
        <v>205</v>
      </c>
      <c r="D113" s="23" t="s">
        <v>189</v>
      </c>
      <c r="E113" s="13">
        <v>-253000</v>
      </c>
      <c r="F113" s="14"/>
      <c r="G113" s="14"/>
      <c r="H113" s="14"/>
      <c r="I113" s="14"/>
      <c r="J113" s="14"/>
      <c r="K113">
        <v>-253000</v>
      </c>
    </row>
    <row r="114" spans="1:11" ht="15.75" customHeight="1">
      <c r="A114" s="15"/>
      <c r="B114" s="15"/>
      <c r="C114" s="15"/>
      <c r="D114" s="23" t="s">
        <v>190</v>
      </c>
      <c r="E114" s="13">
        <f>SUM(F114:K114)</f>
        <v>-5000</v>
      </c>
      <c r="F114" s="14"/>
      <c r="G114" s="14"/>
      <c r="H114" s="14"/>
      <c r="I114" s="14"/>
      <c r="J114" s="14"/>
      <c r="K114">
        <v>-5000</v>
      </c>
    </row>
    <row r="115" spans="1:11" ht="15.75" customHeight="1">
      <c r="A115" s="15"/>
      <c r="B115" s="15"/>
      <c r="C115" s="15"/>
      <c r="D115" s="23" t="s">
        <v>193</v>
      </c>
      <c r="E115" s="13">
        <v>-93000</v>
      </c>
      <c r="F115" s="14"/>
      <c r="G115" s="14"/>
      <c r="H115" s="14"/>
      <c r="I115" s="14"/>
      <c r="J115" s="14"/>
    </row>
    <row r="116" spans="1:11" ht="15.75" customHeight="1">
      <c r="A116" s="15"/>
      <c r="B116" s="15"/>
      <c r="C116" s="15"/>
      <c r="D116" s="23" t="s">
        <v>192</v>
      </c>
      <c r="E116" s="13">
        <v>-50000</v>
      </c>
      <c r="F116" s="14"/>
      <c r="G116" s="14"/>
      <c r="H116" s="14"/>
      <c r="I116" s="14"/>
      <c r="J116" s="14"/>
    </row>
    <row r="117" spans="1:11" ht="15.75" customHeight="1">
      <c r="A117" s="15"/>
      <c r="B117" s="15"/>
      <c r="C117" s="15">
        <v>206</v>
      </c>
      <c r="D117" s="23" t="s">
        <v>169</v>
      </c>
      <c r="E117" s="13">
        <f>SUM(F117:K117)</f>
        <v>-20000</v>
      </c>
      <c r="F117" s="14"/>
      <c r="G117" s="14"/>
      <c r="H117" s="14"/>
      <c r="I117" s="14"/>
      <c r="J117" s="14"/>
      <c r="K117">
        <v>-20000</v>
      </c>
    </row>
    <row r="118" spans="1:11" ht="15.75" customHeight="1">
      <c r="A118" s="15"/>
      <c r="B118" s="15"/>
      <c r="C118" s="15"/>
      <c r="D118" s="23" t="s">
        <v>174</v>
      </c>
      <c r="E118" s="13">
        <v>-25000</v>
      </c>
      <c r="F118" s="14"/>
      <c r="G118" s="14"/>
      <c r="H118" s="14"/>
      <c r="I118" s="14"/>
      <c r="J118" s="14"/>
    </row>
    <row r="119" spans="1:11" ht="15.75" customHeight="1">
      <c r="A119" s="15"/>
      <c r="B119" s="15"/>
      <c r="C119" s="15"/>
      <c r="D119" s="23" t="s">
        <v>76</v>
      </c>
      <c r="E119" s="13">
        <v>-20000</v>
      </c>
      <c r="F119" s="14"/>
      <c r="G119" s="14"/>
      <c r="H119" s="14"/>
      <c r="I119" s="14"/>
      <c r="J119" s="14"/>
    </row>
    <row r="120" spans="1:11" ht="15.75" customHeight="1">
      <c r="A120" s="15"/>
      <c r="B120" s="15"/>
      <c r="C120" s="15"/>
      <c r="D120" s="33" t="s">
        <v>77</v>
      </c>
      <c r="E120" s="13">
        <v>-15000</v>
      </c>
      <c r="F120" s="14"/>
      <c r="G120" s="14"/>
      <c r="H120" s="14"/>
      <c r="I120" s="14"/>
      <c r="J120" s="14"/>
    </row>
    <row r="121" spans="1:11" ht="15.75" customHeight="1">
      <c r="A121" s="15"/>
      <c r="B121" s="15"/>
      <c r="C121" s="15"/>
      <c r="D121" s="33" t="s">
        <v>78</v>
      </c>
      <c r="E121" s="13">
        <v>-1000</v>
      </c>
      <c r="F121" s="14"/>
      <c r="G121" s="14"/>
      <c r="H121" s="14"/>
      <c r="I121" s="14"/>
      <c r="J121" s="14"/>
    </row>
    <row r="122" spans="1:11" ht="15.75" customHeight="1">
      <c r="A122" s="15"/>
      <c r="B122" s="15"/>
      <c r="C122" s="15"/>
      <c r="D122" s="23" t="s">
        <v>79</v>
      </c>
      <c r="E122" s="13">
        <v>-1500</v>
      </c>
      <c r="F122" s="14"/>
      <c r="G122" s="14"/>
      <c r="H122" s="14"/>
      <c r="I122" s="14"/>
      <c r="J122" s="14"/>
    </row>
    <row r="123" spans="1:11" ht="15.75" customHeight="1">
      <c r="A123" s="15"/>
      <c r="B123" s="15"/>
      <c r="C123" s="15"/>
      <c r="D123" s="23" t="s">
        <v>170</v>
      </c>
      <c r="E123" s="13">
        <v>-1000</v>
      </c>
      <c r="F123" s="14"/>
      <c r="G123" s="14"/>
      <c r="H123" s="14"/>
      <c r="I123" s="14"/>
      <c r="J123" s="14"/>
    </row>
    <row r="124" spans="1:11" ht="15.75" customHeight="1">
      <c r="A124" s="15"/>
      <c r="B124" s="15"/>
      <c r="C124" s="15"/>
      <c r="D124" s="23" t="s">
        <v>177</v>
      </c>
      <c r="E124" s="13">
        <v>-1000</v>
      </c>
      <c r="F124" s="14"/>
      <c r="G124" s="14"/>
      <c r="H124" s="14"/>
      <c r="I124" s="14"/>
      <c r="J124" s="14"/>
    </row>
    <row r="125" spans="1:11" ht="15.75" customHeight="1">
      <c r="B125" s="16">
        <v>4031</v>
      </c>
      <c r="C125" s="16"/>
      <c r="D125" s="16" t="s">
        <v>81</v>
      </c>
      <c r="E125" s="13">
        <f>SUM(F125:K125)</f>
        <v>-5000</v>
      </c>
      <c r="F125" s="14"/>
      <c r="G125" s="14"/>
      <c r="H125" s="14"/>
      <c r="I125" s="14"/>
      <c r="J125" s="14"/>
      <c r="K125">
        <v>-5000</v>
      </c>
    </row>
    <row r="126" spans="1:11" ht="15.75" customHeight="1">
      <c r="B126" s="16">
        <v>4040</v>
      </c>
      <c r="C126" s="16"/>
      <c r="D126" s="16" t="s">
        <v>82</v>
      </c>
      <c r="E126" s="13"/>
      <c r="F126" s="14"/>
      <c r="G126" s="14"/>
      <c r="H126" s="14"/>
      <c r="I126" s="14"/>
      <c r="J126" s="14"/>
    </row>
    <row r="127" spans="1:11" ht="15.75" customHeight="1">
      <c r="B127" s="15"/>
      <c r="C127" s="15">
        <v>226</v>
      </c>
      <c r="D127" s="23" t="s">
        <v>83</v>
      </c>
      <c r="E127" s="13">
        <v>-500</v>
      </c>
      <c r="F127" s="14"/>
      <c r="G127" s="14"/>
      <c r="H127" s="14"/>
      <c r="I127" s="14"/>
      <c r="J127" s="14"/>
    </row>
    <row r="128" spans="1:11" ht="15.75" customHeight="1">
      <c r="B128" s="15"/>
      <c r="C128" s="15"/>
      <c r="D128" s="23" t="s">
        <v>84</v>
      </c>
      <c r="E128" s="13">
        <v>-2000</v>
      </c>
      <c r="F128" s="14"/>
      <c r="G128" s="14"/>
      <c r="H128" s="14"/>
      <c r="I128" s="14"/>
      <c r="J128" s="14"/>
    </row>
    <row r="129" spans="1:12" ht="15.75" customHeight="1">
      <c r="B129" s="16">
        <v>4041</v>
      </c>
      <c r="C129" s="16"/>
      <c r="D129" s="16" t="s">
        <v>85</v>
      </c>
      <c r="E129" s="13"/>
      <c r="F129" s="14"/>
      <c r="G129" s="14"/>
      <c r="H129" s="14"/>
      <c r="I129" s="14"/>
      <c r="J129" s="14"/>
    </row>
    <row r="130" spans="1:12" ht="15.75" customHeight="1">
      <c r="B130" s="15"/>
      <c r="C130" s="15">
        <v>227</v>
      </c>
      <c r="D130" s="23" t="s">
        <v>86</v>
      </c>
      <c r="E130" s="13"/>
      <c r="F130" s="14"/>
      <c r="G130" s="14"/>
      <c r="H130" s="14"/>
      <c r="I130" s="14"/>
      <c r="J130" s="14"/>
    </row>
    <row r="131" spans="1:12" ht="15.75" customHeight="1">
      <c r="B131" s="15"/>
      <c r="C131" s="15">
        <v>228</v>
      </c>
      <c r="D131" s="23" t="s">
        <v>87</v>
      </c>
      <c r="E131" s="13"/>
      <c r="F131" s="14"/>
      <c r="G131" s="14"/>
      <c r="H131" s="14"/>
      <c r="I131" s="14"/>
      <c r="J131" s="14"/>
    </row>
    <row r="132" spans="1:12" ht="15.75" customHeight="1">
      <c r="B132" s="15"/>
      <c r="C132" s="15"/>
      <c r="D132" s="23" t="s">
        <v>88</v>
      </c>
      <c r="E132" s="13">
        <f>SUM(F132:I132)</f>
        <v>0</v>
      </c>
      <c r="F132" s="14"/>
      <c r="G132" s="14"/>
      <c r="H132" s="14"/>
      <c r="I132" s="14"/>
      <c r="J132" s="14"/>
    </row>
    <row r="133" spans="1:12" ht="15.75" customHeight="1">
      <c r="B133" s="16">
        <v>4042</v>
      </c>
      <c r="C133" s="16"/>
      <c r="D133" s="16" t="s">
        <v>89</v>
      </c>
      <c r="E133" s="13"/>
      <c r="F133" s="14"/>
      <c r="G133" s="14"/>
      <c r="H133" s="14"/>
      <c r="I133" s="14"/>
      <c r="J133" s="14"/>
    </row>
    <row r="134" spans="1:12" ht="15.75" customHeight="1">
      <c r="A134" s="15"/>
      <c r="B134" s="15"/>
      <c r="C134" s="15"/>
      <c r="D134" s="23" t="s">
        <v>90</v>
      </c>
      <c r="E134" s="13">
        <v>-10000</v>
      </c>
      <c r="F134" s="14"/>
      <c r="G134" s="14"/>
      <c r="H134" s="14"/>
      <c r="I134" s="14"/>
      <c r="J134" s="14"/>
    </row>
    <row r="135" spans="1:12" ht="15.75" customHeight="1">
      <c r="B135" s="16">
        <v>4049</v>
      </c>
      <c r="C135" s="16"/>
      <c r="D135" s="16" t="s">
        <v>91</v>
      </c>
      <c r="E135" s="13">
        <f>SUM(F135:K135)</f>
        <v>0</v>
      </c>
      <c r="F135" s="14"/>
      <c r="G135" s="14"/>
      <c r="H135" s="14"/>
      <c r="I135" s="14"/>
      <c r="J135" s="14"/>
    </row>
    <row r="136" spans="1:12" ht="15.75" customHeight="1">
      <c r="E136" s="13"/>
      <c r="F136" s="14"/>
      <c r="G136" s="14"/>
      <c r="H136" s="14"/>
      <c r="I136" s="14"/>
      <c r="J136" s="14"/>
    </row>
    <row r="137" spans="1:12" ht="15.75" customHeight="1">
      <c r="B137" s="16">
        <v>4210</v>
      </c>
      <c r="C137" s="16"/>
      <c r="D137" s="16" t="s">
        <v>92</v>
      </c>
      <c r="E137" s="13"/>
      <c r="F137" s="14"/>
      <c r="G137" s="14"/>
      <c r="H137" s="14"/>
      <c r="I137" s="14"/>
      <c r="J137" s="14"/>
      <c r="L137" s="52"/>
    </row>
    <row r="138" spans="1:12" ht="15.75" customHeight="1">
      <c r="B138" s="16">
        <v>4230</v>
      </c>
      <c r="C138" s="16"/>
      <c r="D138" s="16" t="s">
        <v>93</v>
      </c>
      <c r="E138" s="13">
        <f>SUM(F138:K138)</f>
        <v>-2000</v>
      </c>
      <c r="F138" s="14">
        <v>-2000</v>
      </c>
      <c r="G138" s="14"/>
      <c r="H138" s="14"/>
      <c r="I138" s="14"/>
      <c r="J138" s="14"/>
    </row>
    <row r="139" spans="1:12" ht="15.75" customHeight="1">
      <c r="B139" s="16">
        <v>4314</v>
      </c>
      <c r="C139" s="16"/>
      <c r="D139" s="16" t="s">
        <v>94</v>
      </c>
      <c r="E139" s="13">
        <f>SUM(F139:K139)</f>
        <v>0</v>
      </c>
      <c r="F139" s="14"/>
      <c r="G139" s="14"/>
      <c r="H139" s="14"/>
      <c r="I139" s="14"/>
      <c r="J139" s="14"/>
    </row>
    <row r="140" spans="1:12" ht="15.75" customHeight="1">
      <c r="B140" s="16">
        <v>4382</v>
      </c>
      <c r="C140" s="16"/>
      <c r="D140" s="16" t="s">
        <v>95</v>
      </c>
      <c r="E140" s="13">
        <f>SUM(F140:K140)</f>
        <v>-45279</v>
      </c>
      <c r="F140" s="53">
        <v>-45279</v>
      </c>
      <c r="G140" s="53"/>
      <c r="H140" s="14"/>
      <c r="I140" s="14"/>
      <c r="J140" s="14"/>
    </row>
    <row r="141" spans="1:12" ht="15.75" customHeight="1">
      <c r="B141" s="15"/>
      <c r="C141" s="15"/>
      <c r="D141" s="15"/>
      <c r="E141" s="13"/>
      <c r="F141" s="14"/>
      <c r="G141" s="14"/>
      <c r="H141" s="14"/>
      <c r="I141" s="14"/>
      <c r="J141" s="14"/>
    </row>
    <row r="142" spans="1:12" ht="15.75" customHeight="1">
      <c r="B142" s="16">
        <v>4510</v>
      </c>
      <c r="C142" s="16"/>
      <c r="D142" s="16" t="s">
        <v>96</v>
      </c>
      <c r="E142" s="13">
        <f>SUM(F142:I142)</f>
        <v>-3500</v>
      </c>
      <c r="F142" s="14">
        <v>-3500</v>
      </c>
      <c r="G142" s="14"/>
      <c r="H142" s="14"/>
      <c r="I142" s="14"/>
      <c r="J142" s="14"/>
    </row>
    <row r="143" spans="1:12" ht="15.75" customHeight="1">
      <c r="B143" s="16">
        <v>4540</v>
      </c>
      <c r="C143" s="16"/>
      <c r="D143" s="16" t="s">
        <v>97</v>
      </c>
      <c r="E143" s="13"/>
      <c r="F143" s="14"/>
      <c r="G143" s="14"/>
      <c r="H143" s="14"/>
      <c r="I143" s="14"/>
      <c r="J143" s="14"/>
    </row>
    <row r="144" spans="1:12" ht="15.75" customHeight="1">
      <c r="B144" s="16">
        <v>4590</v>
      </c>
      <c r="C144" s="16"/>
      <c r="D144" s="16" t="s">
        <v>98</v>
      </c>
      <c r="E144" s="13"/>
      <c r="F144" s="14"/>
      <c r="G144" s="14"/>
      <c r="H144" s="14"/>
      <c r="I144" s="14"/>
      <c r="J144" s="14"/>
    </row>
    <row r="145" spans="1:11" ht="15.75" customHeight="1">
      <c r="B145" s="16"/>
      <c r="C145" s="16"/>
      <c r="D145" s="16"/>
      <c r="E145" s="13"/>
      <c r="F145" s="14"/>
      <c r="G145" s="14"/>
      <c r="H145" s="14"/>
      <c r="I145" s="14"/>
      <c r="J145" s="14"/>
    </row>
    <row r="146" spans="1:11" ht="15.75" customHeight="1">
      <c r="B146" s="16">
        <v>4895</v>
      </c>
      <c r="C146" s="16"/>
      <c r="D146" s="16" t="s">
        <v>99</v>
      </c>
      <c r="E146" s="13"/>
      <c r="F146" s="14"/>
      <c r="G146" s="14"/>
      <c r="H146" s="14"/>
      <c r="I146" s="14"/>
      <c r="J146" s="14"/>
    </row>
    <row r="147" spans="1:11" ht="15.75" customHeight="1" thickBot="1">
      <c r="A147" s="15"/>
      <c r="B147" s="15"/>
      <c r="C147" s="15"/>
      <c r="D147" s="15"/>
      <c r="E147" s="13"/>
      <c r="F147" s="14"/>
      <c r="G147" s="14"/>
      <c r="H147" s="14"/>
      <c r="I147" s="14"/>
      <c r="J147" s="14"/>
    </row>
    <row r="148" spans="1:11" ht="15.75" customHeight="1" thickBot="1">
      <c r="A148" s="18" t="s">
        <v>100</v>
      </c>
      <c r="B148" s="25"/>
      <c r="C148" s="25"/>
      <c r="D148" s="25"/>
      <c r="E148" s="37">
        <f>SUM(E76:E147)</f>
        <v>-1064133</v>
      </c>
      <c r="F148" s="30"/>
      <c r="G148" s="50"/>
      <c r="H148" s="30"/>
      <c r="I148" s="30"/>
      <c r="J148" s="50"/>
      <c r="K148" s="22"/>
    </row>
    <row r="149" spans="1:11" ht="8.25" customHeight="1" thickBot="1">
      <c r="A149" s="38"/>
      <c r="B149" s="38"/>
      <c r="C149" s="38"/>
      <c r="D149" s="38"/>
      <c r="E149" s="39"/>
      <c r="F149" s="39"/>
      <c r="G149" s="39"/>
      <c r="H149" s="39"/>
      <c r="I149" s="39"/>
      <c r="J149" s="39"/>
      <c r="K149" s="40"/>
    </row>
    <row r="150" spans="1:11" ht="15.75" customHeight="1" thickBot="1">
      <c r="A150" s="41" t="s">
        <v>101</v>
      </c>
      <c r="B150" s="25"/>
      <c r="C150" s="25"/>
      <c r="D150" s="25"/>
      <c r="E150" s="29">
        <f>SUM(E69+E148)</f>
        <v>769467</v>
      </c>
      <c r="F150" s="30"/>
      <c r="G150" s="50"/>
      <c r="H150" s="30"/>
      <c r="I150" s="30"/>
      <c r="J150" s="50"/>
      <c r="K150" s="22"/>
    </row>
    <row r="151" spans="1:11" ht="15.75" customHeight="1">
      <c r="A151" s="15"/>
      <c r="B151" s="15"/>
      <c r="C151" s="15"/>
      <c r="D151" s="15"/>
      <c r="E151" s="13"/>
      <c r="F151" s="14"/>
      <c r="G151" s="14"/>
      <c r="H151" s="14"/>
      <c r="I151" s="14"/>
      <c r="J151" s="14"/>
    </row>
    <row r="152" spans="1:11" ht="15.75" customHeight="1">
      <c r="A152" s="15"/>
      <c r="B152" s="16" t="s">
        <v>102</v>
      </c>
      <c r="C152" s="15"/>
      <c r="D152" s="15"/>
      <c r="E152" s="13"/>
      <c r="F152" s="14"/>
      <c r="G152" s="14"/>
      <c r="H152" s="14"/>
      <c r="I152" s="14"/>
      <c r="J152" s="14"/>
    </row>
    <row r="153" spans="1:11" ht="15.75" customHeight="1">
      <c r="A153" s="15" t="s">
        <v>103</v>
      </c>
      <c r="B153" s="16"/>
      <c r="C153" s="15"/>
      <c r="D153" s="15"/>
      <c r="E153" s="13"/>
      <c r="F153" s="14"/>
      <c r="G153" s="14"/>
      <c r="H153" s="14"/>
      <c r="I153" s="14"/>
      <c r="J153" s="14"/>
    </row>
    <row r="154" spans="1:11" ht="15.75" customHeight="1">
      <c r="B154" s="15">
        <v>5010</v>
      </c>
      <c r="C154" s="15"/>
      <c r="D154" s="15" t="s">
        <v>104</v>
      </c>
      <c r="E154" s="13">
        <f>SUM(F154:K154)</f>
        <v>-7010</v>
      </c>
      <c r="F154" s="14">
        <v>-4010</v>
      </c>
      <c r="G154" s="14"/>
      <c r="H154" s="14"/>
      <c r="I154" s="14"/>
      <c r="J154" s="14"/>
      <c r="K154">
        <v>-3000</v>
      </c>
    </row>
    <row r="155" spans="1:11" ht="15.75" customHeight="1">
      <c r="B155" s="15">
        <v>5490</v>
      </c>
      <c r="C155" s="15"/>
      <c r="D155" s="15" t="s">
        <v>105</v>
      </c>
      <c r="E155" s="13"/>
      <c r="F155" s="14"/>
      <c r="G155" s="14"/>
      <c r="H155" s="14"/>
      <c r="I155" s="14"/>
      <c r="J155" s="14"/>
    </row>
    <row r="156" spans="1:11" ht="15.75" customHeight="1">
      <c r="B156" s="15">
        <v>5910</v>
      </c>
      <c r="C156" s="15"/>
      <c r="D156" s="15" t="s">
        <v>106</v>
      </c>
      <c r="E156" s="13"/>
      <c r="F156" s="14"/>
      <c r="G156" s="14"/>
      <c r="H156" s="14"/>
      <c r="I156" s="14"/>
      <c r="J156" s="14"/>
    </row>
    <row r="157" spans="1:11" ht="15.75" customHeight="1">
      <c r="B157" s="15">
        <v>5990</v>
      </c>
      <c r="C157" s="15"/>
      <c r="D157" s="15" t="s">
        <v>107</v>
      </c>
      <c r="E157" s="13"/>
      <c r="F157" s="14"/>
      <c r="G157" s="14"/>
      <c r="H157" s="14"/>
      <c r="I157" s="14"/>
      <c r="J157" s="14"/>
    </row>
    <row r="158" spans="1:11" ht="11.25" customHeight="1" thickBot="1">
      <c r="A158" s="15"/>
      <c r="B158" s="15"/>
      <c r="C158" s="15"/>
      <c r="D158" s="15"/>
      <c r="E158" s="13"/>
      <c r="F158" s="14"/>
      <c r="G158" s="14"/>
      <c r="H158" s="14"/>
      <c r="I158" s="14"/>
      <c r="J158" s="14"/>
    </row>
    <row r="159" spans="1:11" ht="15.75" customHeight="1" thickBot="1">
      <c r="A159" s="24"/>
      <c r="B159" s="25"/>
      <c r="C159" s="25"/>
      <c r="D159" s="19" t="s">
        <v>108</v>
      </c>
      <c r="E159" s="20">
        <f>SUM(E154:E158)</f>
        <v>-7010</v>
      </c>
      <c r="F159" s="21"/>
      <c r="G159" s="49"/>
      <c r="H159" s="21"/>
      <c r="I159" s="21"/>
      <c r="J159" s="49"/>
      <c r="K159" s="22"/>
    </row>
    <row r="160" spans="1:11" ht="15.75" customHeight="1">
      <c r="A160" s="15"/>
      <c r="B160" s="15"/>
      <c r="C160" s="15"/>
      <c r="D160" s="15"/>
      <c r="E160" s="13"/>
      <c r="F160" s="14"/>
      <c r="G160" s="14"/>
      <c r="H160" s="14"/>
      <c r="I160" s="14"/>
      <c r="J160" s="14"/>
    </row>
    <row r="161" spans="1:11" ht="15.75" customHeight="1">
      <c r="A161" s="16" t="s">
        <v>109</v>
      </c>
      <c r="B161" s="15"/>
      <c r="C161" s="15"/>
      <c r="D161" s="15"/>
      <c r="E161" s="13"/>
      <c r="F161" s="14"/>
      <c r="G161" s="14"/>
      <c r="H161" s="14"/>
      <c r="I161" s="14"/>
      <c r="J161" s="14"/>
    </row>
    <row r="162" spans="1:11" ht="15.75" customHeight="1">
      <c r="A162" s="15" t="s">
        <v>110</v>
      </c>
      <c r="B162" s="15"/>
      <c r="C162" s="15"/>
      <c r="D162" s="15"/>
      <c r="E162" s="13"/>
      <c r="F162" s="14"/>
      <c r="G162" s="14"/>
      <c r="H162" s="14"/>
      <c r="I162" s="14"/>
      <c r="J162" s="14"/>
    </row>
    <row r="163" spans="1:11" ht="15.75" customHeight="1">
      <c r="B163" s="15">
        <v>6070</v>
      </c>
      <c r="C163" s="15"/>
      <c r="D163" s="15" t="s">
        <v>111</v>
      </c>
      <c r="E163" s="13">
        <v>-1000</v>
      </c>
      <c r="F163" s="14"/>
      <c r="G163" s="14"/>
      <c r="H163" s="14"/>
      <c r="I163" s="14"/>
      <c r="J163" s="14"/>
    </row>
    <row r="164" spans="1:11" ht="15.75" customHeight="1">
      <c r="B164" s="15">
        <v>6110</v>
      </c>
      <c r="C164" s="15"/>
      <c r="D164" s="15" t="s">
        <v>112</v>
      </c>
      <c r="E164" s="13">
        <f>SUM(F164:K164)</f>
        <v>-6000</v>
      </c>
      <c r="F164" s="14">
        <v>0</v>
      </c>
      <c r="G164" s="14"/>
      <c r="H164" s="14"/>
      <c r="I164" s="14">
        <v>-4000</v>
      </c>
      <c r="J164" s="14"/>
      <c r="K164">
        <v>-2000</v>
      </c>
    </row>
    <row r="165" spans="1:11" ht="15.75" customHeight="1">
      <c r="B165" s="15">
        <v>6111</v>
      </c>
      <c r="C165" s="15"/>
      <c r="D165" s="15" t="s">
        <v>113</v>
      </c>
      <c r="E165" s="13"/>
      <c r="F165" s="14"/>
      <c r="G165" s="14"/>
      <c r="H165" s="14"/>
      <c r="I165" s="14"/>
      <c r="J165" s="14"/>
    </row>
    <row r="166" spans="1:11" ht="15.75" customHeight="1">
      <c r="B166" s="15">
        <v>6150</v>
      </c>
      <c r="C166" s="15"/>
      <c r="D166" s="15" t="s">
        <v>114</v>
      </c>
      <c r="E166" s="13">
        <f>SUM(F166:K166)</f>
        <v>-24000</v>
      </c>
      <c r="F166" s="14">
        <v>-22500</v>
      </c>
      <c r="G166" s="14"/>
      <c r="H166" s="14"/>
      <c r="I166" s="14"/>
      <c r="J166" s="14"/>
      <c r="K166">
        <v>-1500</v>
      </c>
    </row>
    <row r="167" spans="1:11" ht="15.75" customHeight="1">
      <c r="B167" s="15">
        <v>6211</v>
      </c>
      <c r="C167" s="15"/>
      <c r="D167" s="15" t="s">
        <v>115</v>
      </c>
      <c r="E167" s="13">
        <v>-4500</v>
      </c>
      <c r="F167" s="14" t="s">
        <v>191</v>
      </c>
      <c r="G167" s="14"/>
      <c r="H167" s="14"/>
      <c r="I167" s="14"/>
      <c r="J167" s="14"/>
    </row>
    <row r="168" spans="1:11" ht="15.75" customHeight="1">
      <c r="B168" s="15">
        <v>6250</v>
      </c>
      <c r="C168" s="15"/>
      <c r="D168" s="15" t="s">
        <v>116</v>
      </c>
      <c r="E168" s="13"/>
      <c r="F168" s="14"/>
      <c r="G168" s="14"/>
      <c r="H168" s="14"/>
      <c r="I168" s="14"/>
      <c r="J168" s="14"/>
    </row>
    <row r="169" spans="1:11" ht="15.75" customHeight="1">
      <c r="B169" s="15">
        <v>6251</v>
      </c>
      <c r="C169" s="15"/>
      <c r="D169" s="15" t="s">
        <v>117</v>
      </c>
      <c r="E169" s="13"/>
      <c r="F169" s="14"/>
      <c r="G169" s="14"/>
      <c r="H169" s="14"/>
      <c r="I169" s="14"/>
      <c r="J169" s="14"/>
    </row>
    <row r="170" spans="1:11" ht="15.75" customHeight="1">
      <c r="B170" s="15">
        <v>6310</v>
      </c>
      <c r="C170" s="15"/>
      <c r="D170" s="15" t="s">
        <v>118</v>
      </c>
      <c r="E170" s="13">
        <v>-600</v>
      </c>
      <c r="F170" s="14"/>
      <c r="G170" s="14"/>
      <c r="H170" s="14"/>
      <c r="I170" s="14"/>
      <c r="J170" s="14"/>
    </row>
    <row r="171" spans="1:11" ht="15.75" customHeight="1">
      <c r="B171" s="15">
        <v>6315</v>
      </c>
      <c r="C171" s="15"/>
      <c r="D171" s="15" t="s">
        <v>119</v>
      </c>
      <c r="E171" s="13"/>
      <c r="F171" s="14"/>
      <c r="G171" s="14"/>
      <c r="H171" s="14"/>
      <c r="I171" s="14"/>
      <c r="J171" s="14"/>
    </row>
    <row r="172" spans="1:11" ht="15.75" customHeight="1">
      <c r="B172" s="15">
        <v>6350</v>
      </c>
      <c r="C172" s="15"/>
      <c r="D172" s="15" t="s">
        <v>120</v>
      </c>
      <c r="E172" s="13"/>
      <c r="F172" s="14"/>
      <c r="G172" s="14"/>
      <c r="H172" s="14"/>
      <c r="I172" s="14"/>
      <c r="J172" s="14"/>
    </row>
    <row r="173" spans="1:11" ht="15.75" customHeight="1">
      <c r="B173" s="15">
        <v>6460</v>
      </c>
      <c r="C173" s="15"/>
      <c r="D173" s="15" t="s">
        <v>121</v>
      </c>
      <c r="E173" s="13">
        <v>-3000</v>
      </c>
      <c r="F173" s="14"/>
      <c r="G173" s="14"/>
      <c r="H173" s="14"/>
      <c r="I173" s="14"/>
      <c r="J173" s="14"/>
    </row>
    <row r="174" spans="1:11" ht="15.75" customHeight="1">
      <c r="B174" s="15">
        <v>6570</v>
      </c>
      <c r="C174" s="15"/>
      <c r="D174" s="15" t="s">
        <v>122</v>
      </c>
      <c r="E174" s="13">
        <f>SUM(F174:K174)</f>
        <v>-551000</v>
      </c>
      <c r="F174" s="14"/>
      <c r="G174" s="14"/>
      <c r="H174">
        <v>-5000</v>
      </c>
      <c r="I174" s="14">
        <v>0</v>
      </c>
      <c r="J174" s="14"/>
      <c r="K174">
        <v>-546000</v>
      </c>
    </row>
    <row r="175" spans="1:11" ht="15.75" customHeight="1">
      <c r="B175" s="15">
        <v>6590</v>
      </c>
      <c r="C175" s="15"/>
      <c r="D175" s="15" t="s">
        <v>123</v>
      </c>
      <c r="E175" s="13"/>
      <c r="F175" s="14"/>
      <c r="G175" s="14"/>
      <c r="I175" s="14"/>
      <c r="J175" s="14"/>
      <c r="K175" s="32"/>
    </row>
    <row r="176" spans="1:11" ht="15.75" customHeight="1">
      <c r="B176" s="15">
        <v>6950</v>
      </c>
      <c r="C176" s="15"/>
      <c r="D176" s="15" t="s">
        <v>124</v>
      </c>
      <c r="E176" s="13">
        <f>SUM(F176:K176)</f>
        <v>-2000</v>
      </c>
      <c r="F176" s="14">
        <v>-2000</v>
      </c>
      <c r="G176" s="14"/>
      <c r="I176" s="14"/>
      <c r="J176" s="14"/>
    </row>
    <row r="177" spans="1:11" ht="15.75" customHeight="1">
      <c r="B177" s="15">
        <v>6970</v>
      </c>
      <c r="C177" s="15"/>
      <c r="D177" s="15" t="s">
        <v>125</v>
      </c>
      <c r="E177" s="13"/>
      <c r="F177" s="14"/>
      <c r="G177" s="14"/>
      <c r="I177" s="14"/>
      <c r="J177" s="14"/>
    </row>
    <row r="178" spans="1:11" ht="15.75" customHeight="1">
      <c r="B178" s="15">
        <v>6980</v>
      </c>
      <c r="C178" s="15"/>
      <c r="D178" s="15" t="s">
        <v>126</v>
      </c>
      <c r="E178" s="13"/>
      <c r="F178" s="14"/>
      <c r="G178" s="14"/>
      <c r="I178" s="14"/>
      <c r="J178" s="14"/>
    </row>
    <row r="179" spans="1:11" ht="15.75" customHeight="1">
      <c r="B179" s="15">
        <v>6990</v>
      </c>
      <c r="C179" s="15"/>
      <c r="D179" s="15" t="s">
        <v>127</v>
      </c>
      <c r="E179" s="13"/>
      <c r="F179" s="14"/>
      <c r="G179" s="14"/>
      <c r="I179" s="14"/>
      <c r="J179" s="14"/>
    </row>
    <row r="180" spans="1:11" ht="15.75" customHeight="1">
      <c r="B180" s="15"/>
      <c r="C180" s="15"/>
      <c r="D180" s="23" t="s">
        <v>128</v>
      </c>
      <c r="E180" s="13"/>
      <c r="F180" s="14"/>
      <c r="G180" s="14"/>
      <c r="I180" s="14"/>
      <c r="J180" s="14"/>
    </row>
    <row r="181" spans="1:11" ht="15.75" customHeight="1">
      <c r="B181" s="15">
        <v>6993</v>
      </c>
      <c r="C181" s="15"/>
      <c r="D181" s="15" t="s">
        <v>129</v>
      </c>
      <c r="E181" s="13"/>
      <c r="F181" s="14"/>
      <c r="G181" s="14"/>
      <c r="I181" s="14"/>
      <c r="J181" s="14"/>
    </row>
    <row r="182" spans="1:11" ht="15.75" customHeight="1">
      <c r="A182" s="15"/>
      <c r="B182" s="15"/>
      <c r="C182" s="15"/>
      <c r="D182" s="23" t="s">
        <v>130</v>
      </c>
      <c r="E182" s="13"/>
      <c r="F182" s="14"/>
      <c r="G182" s="14"/>
      <c r="I182" s="14"/>
      <c r="J182" s="14"/>
    </row>
    <row r="183" spans="1:11" ht="9.75" customHeight="1" thickBot="1">
      <c r="A183" s="15"/>
      <c r="B183" s="15"/>
      <c r="C183" s="15"/>
      <c r="D183" s="15"/>
      <c r="E183" s="13"/>
      <c r="F183" s="14"/>
      <c r="G183" s="14"/>
      <c r="H183" s="14"/>
      <c r="I183" s="14"/>
      <c r="J183" s="14"/>
    </row>
    <row r="184" spans="1:11" ht="15.75" customHeight="1" thickBot="1">
      <c r="A184" s="58" t="s">
        <v>131</v>
      </c>
      <c r="B184" s="59"/>
      <c r="C184" s="59"/>
      <c r="D184" s="59"/>
      <c r="E184" s="37">
        <f>SUM(E163:E183)</f>
        <v>-592100</v>
      </c>
      <c r="F184" s="30"/>
      <c r="G184" s="50"/>
      <c r="H184" s="30"/>
      <c r="I184" s="30"/>
      <c r="J184" s="50"/>
      <c r="K184" s="22"/>
    </row>
    <row r="185" spans="1:11" ht="15.75" customHeight="1">
      <c r="A185" s="16"/>
      <c r="B185" s="15"/>
      <c r="C185" s="15"/>
      <c r="D185" s="15"/>
      <c r="E185" s="13"/>
      <c r="F185" s="14"/>
      <c r="G185" s="14"/>
      <c r="H185" s="14"/>
      <c r="I185" s="14"/>
      <c r="J185" s="14"/>
    </row>
    <row r="186" spans="1:11" ht="15.75" customHeight="1">
      <c r="A186" s="16"/>
      <c r="B186" s="63" t="s">
        <v>132</v>
      </c>
      <c r="C186" s="61"/>
      <c r="D186" s="61"/>
      <c r="E186" s="13"/>
      <c r="F186" s="14"/>
      <c r="G186" s="14"/>
      <c r="H186" s="14"/>
      <c r="I186" s="14"/>
      <c r="J186" s="14"/>
    </row>
    <row r="187" spans="1:11" ht="15.75" customHeight="1">
      <c r="A187" s="16" t="s">
        <v>133</v>
      </c>
      <c r="B187" s="16"/>
      <c r="C187" s="15"/>
      <c r="D187" s="15"/>
      <c r="E187" s="13"/>
      <c r="F187" s="14"/>
      <c r="G187" s="14"/>
      <c r="H187" s="14"/>
      <c r="I187" s="14"/>
      <c r="J187" s="14"/>
    </row>
    <row r="188" spans="1:11" ht="15.75" customHeight="1">
      <c r="B188" s="15">
        <v>7010</v>
      </c>
      <c r="C188" s="15" t="s">
        <v>134</v>
      </c>
      <c r="D188" s="15" t="s">
        <v>135</v>
      </c>
      <c r="E188" s="13">
        <f>SUM(F188:K188)</f>
        <v>-105000</v>
      </c>
      <c r="F188" s="14"/>
      <c r="G188" s="14"/>
      <c r="H188" s="14"/>
      <c r="I188" s="14">
        <v>-85000</v>
      </c>
      <c r="J188" s="14">
        <v>-20000</v>
      </c>
      <c r="K188" s="32"/>
    </row>
    <row r="189" spans="1:11" ht="15.75" customHeight="1">
      <c r="B189" s="15">
        <v>7010</v>
      </c>
      <c r="C189" s="15" t="s">
        <v>136</v>
      </c>
      <c r="D189" s="15" t="s">
        <v>137</v>
      </c>
      <c r="E189" s="13">
        <v>-70000</v>
      </c>
      <c r="F189" s="14"/>
      <c r="G189" s="14"/>
      <c r="H189" s="14"/>
      <c r="I189" s="14"/>
      <c r="J189" s="14"/>
    </row>
    <row r="190" spans="1:11" ht="15.75" customHeight="1">
      <c r="B190" s="15">
        <v>7011</v>
      </c>
      <c r="C190" s="15"/>
      <c r="D190" s="15" t="s">
        <v>138</v>
      </c>
      <c r="E190" s="13"/>
      <c r="F190" s="14"/>
      <c r="G190" s="14"/>
      <c r="H190" s="14"/>
      <c r="I190" s="14"/>
      <c r="J190" s="14"/>
    </row>
    <row r="191" spans="1:11" ht="15.75" customHeight="1">
      <c r="B191" s="15">
        <v>7012</v>
      </c>
      <c r="C191" s="15"/>
      <c r="D191" s="15" t="s">
        <v>139</v>
      </c>
      <c r="E191" s="13"/>
      <c r="F191" s="14"/>
      <c r="G191" s="14"/>
      <c r="H191" s="14"/>
      <c r="I191" s="14"/>
      <c r="J191" s="14"/>
    </row>
    <row r="192" spans="1:11" ht="15.75" customHeight="1">
      <c r="B192" s="15">
        <v>7330</v>
      </c>
      <c r="C192" s="15"/>
      <c r="D192" s="15" t="s">
        <v>140</v>
      </c>
      <c r="E192" s="13">
        <v>-25000</v>
      </c>
      <c r="F192" s="14"/>
      <c r="G192" s="14"/>
      <c r="H192" s="14"/>
      <c r="I192" s="14"/>
      <c r="J192" s="14"/>
    </row>
    <row r="193" spans="1:11" ht="15.75" customHeight="1">
      <c r="B193" s="15">
        <v>7510</v>
      </c>
      <c r="C193" s="15"/>
      <c r="D193" s="15" t="s">
        <v>141</v>
      </c>
      <c r="E193" s="13"/>
      <c r="F193" s="14"/>
      <c r="G193" s="14"/>
      <c r="H193" s="14"/>
      <c r="I193" s="14"/>
      <c r="J193" s="14"/>
    </row>
    <row r="194" spans="1:11" ht="15.75" customHeight="1">
      <c r="B194" s="15">
        <v>7612</v>
      </c>
      <c r="C194" s="15"/>
      <c r="D194" s="15" t="s">
        <v>142</v>
      </c>
      <c r="E194" s="13">
        <v>-35000</v>
      </c>
      <c r="F194" s="14"/>
      <c r="G194" s="14"/>
      <c r="H194" s="14"/>
      <c r="I194" s="14"/>
      <c r="J194" s="14"/>
    </row>
    <row r="195" spans="1:11" ht="15.75" customHeight="1">
      <c r="B195" s="15">
        <v>7615</v>
      </c>
      <c r="C195" s="15"/>
      <c r="D195" s="15" t="s">
        <v>143</v>
      </c>
      <c r="E195" s="13">
        <v>-1000</v>
      </c>
      <c r="F195" s="14"/>
      <c r="G195" s="14"/>
      <c r="H195" s="14"/>
      <c r="I195" s="14"/>
      <c r="J195" s="14"/>
    </row>
    <row r="196" spans="1:11" ht="15.75" customHeight="1">
      <c r="A196" s="15"/>
      <c r="B196" s="15"/>
      <c r="C196" s="15"/>
      <c r="D196" s="23" t="s">
        <v>144</v>
      </c>
      <c r="E196" s="13"/>
      <c r="F196" s="14"/>
      <c r="G196" s="14"/>
      <c r="H196" s="14"/>
      <c r="I196" s="14"/>
      <c r="J196" s="14"/>
    </row>
    <row r="197" spans="1:11" ht="15.75" customHeight="1" thickBot="1">
      <c r="A197" s="15"/>
      <c r="B197" s="15"/>
      <c r="C197" s="15"/>
      <c r="D197" s="15"/>
      <c r="E197" s="13"/>
      <c r="F197" s="14"/>
      <c r="G197" s="14"/>
      <c r="H197" s="14"/>
      <c r="I197" s="14"/>
      <c r="J197" s="14"/>
    </row>
    <row r="198" spans="1:11" ht="15.75" customHeight="1" thickBot="1">
      <c r="A198" s="58" t="s">
        <v>145</v>
      </c>
      <c r="B198" s="59"/>
      <c r="C198" s="59"/>
      <c r="D198" s="59"/>
      <c r="E198" s="37">
        <f>SUM(E188:E197)</f>
        <v>-236000</v>
      </c>
      <c r="F198" s="30"/>
      <c r="G198" s="50"/>
      <c r="H198" s="30"/>
      <c r="I198" s="30"/>
      <c r="J198" s="50"/>
      <c r="K198" s="22"/>
    </row>
    <row r="199" spans="1:11" ht="8.25" customHeight="1" thickBot="1">
      <c r="A199" s="26"/>
      <c r="B199" s="26"/>
      <c r="C199" s="26"/>
      <c r="D199" s="26"/>
      <c r="E199" s="27"/>
      <c r="F199" s="27"/>
      <c r="G199" s="27"/>
      <c r="H199" s="27"/>
      <c r="I199" s="27"/>
      <c r="J199" s="27"/>
      <c r="K199" s="28"/>
    </row>
    <row r="200" spans="1:11" ht="15.75" customHeight="1" thickBot="1">
      <c r="A200" s="58" t="s">
        <v>146</v>
      </c>
      <c r="B200" s="59"/>
      <c r="C200" s="59"/>
      <c r="D200" s="59"/>
      <c r="E200" s="29">
        <f>SUM(E148+E159+E184+E198)</f>
        <v>-1899243</v>
      </c>
      <c r="F200" s="21"/>
      <c r="G200" s="49"/>
      <c r="H200" s="21"/>
      <c r="I200" s="21"/>
      <c r="J200" s="49"/>
      <c r="K200" s="22"/>
    </row>
    <row r="201" spans="1:11" ht="8.25" customHeight="1" thickBot="1">
      <c r="A201" s="26"/>
      <c r="B201" s="26"/>
      <c r="C201" s="26"/>
      <c r="D201" s="26"/>
      <c r="E201" s="42"/>
      <c r="F201" s="27"/>
      <c r="G201" s="27"/>
      <c r="H201" s="27"/>
      <c r="I201" s="27"/>
      <c r="J201" s="27"/>
      <c r="K201" s="28"/>
    </row>
    <row r="202" spans="1:11" ht="15.75" customHeight="1" thickBot="1">
      <c r="A202" s="58" t="s">
        <v>147</v>
      </c>
      <c r="B202" s="59"/>
      <c r="C202" s="59"/>
      <c r="D202" s="59"/>
      <c r="E202" s="29">
        <f>SUM(E69+E200)</f>
        <v>-65643</v>
      </c>
      <c r="F202" s="30"/>
      <c r="G202" s="50"/>
      <c r="H202" s="30"/>
      <c r="I202" s="30"/>
      <c r="J202" s="50"/>
      <c r="K202" s="22"/>
    </row>
    <row r="203" spans="1:11" ht="9.75" customHeight="1" thickBot="1">
      <c r="A203" s="26"/>
      <c r="B203" s="26"/>
      <c r="C203" s="26"/>
      <c r="D203" s="26"/>
      <c r="E203" s="42"/>
      <c r="F203" s="27"/>
      <c r="G203" s="27"/>
      <c r="H203" s="27"/>
      <c r="I203" s="27"/>
      <c r="J203" s="27"/>
      <c r="K203" s="28"/>
    </row>
    <row r="204" spans="1:11" ht="15.75" customHeight="1" thickBot="1">
      <c r="A204" s="58" t="s">
        <v>148</v>
      </c>
      <c r="B204" s="59"/>
      <c r="C204" s="59"/>
      <c r="D204" s="59"/>
      <c r="E204" s="20">
        <f>E202</f>
        <v>-65643</v>
      </c>
      <c r="F204" s="30"/>
      <c r="G204" s="50"/>
      <c r="H204" s="30"/>
      <c r="I204" s="30"/>
      <c r="J204" s="50"/>
      <c r="K204" s="22"/>
    </row>
    <row r="205" spans="1:11" ht="8.25" customHeight="1" thickBot="1">
      <c r="A205" s="26"/>
      <c r="B205" s="26"/>
      <c r="C205" s="26"/>
      <c r="D205" s="26"/>
      <c r="E205" s="27"/>
      <c r="F205" s="27"/>
      <c r="G205" s="27"/>
      <c r="H205" s="27"/>
      <c r="I205" s="27"/>
      <c r="J205" s="27"/>
      <c r="K205" s="28"/>
    </row>
    <row r="206" spans="1:11" ht="15.75" customHeight="1" thickBot="1">
      <c r="A206" s="58" t="s">
        <v>149</v>
      </c>
      <c r="B206" s="59"/>
      <c r="C206" s="59"/>
      <c r="D206" s="59"/>
      <c r="E206" s="37">
        <f>SUM(E204)</f>
        <v>-65643</v>
      </c>
      <c r="F206" s="30"/>
      <c r="G206" s="50"/>
      <c r="H206" s="30"/>
      <c r="I206" s="30"/>
      <c r="J206" s="50"/>
      <c r="K206" s="22"/>
    </row>
    <row r="207" spans="1:11" ht="15.75" customHeight="1">
      <c r="A207" s="15"/>
      <c r="B207" s="15"/>
      <c r="C207" s="15"/>
      <c r="D207" s="15"/>
      <c r="E207" s="13"/>
      <c r="F207" s="14"/>
      <c r="G207" s="14"/>
      <c r="H207" s="14"/>
      <c r="I207" s="14"/>
      <c r="J207" s="14"/>
    </row>
    <row r="208" spans="1:11" ht="15.75" customHeight="1">
      <c r="A208" s="15"/>
      <c r="B208" s="15"/>
      <c r="C208" s="15"/>
      <c r="D208" s="15"/>
      <c r="E208" s="13"/>
      <c r="F208" s="14"/>
      <c r="G208" s="14"/>
      <c r="H208" s="14"/>
      <c r="I208" s="14"/>
      <c r="J208" s="14"/>
    </row>
    <row r="209" spans="1:11" ht="15.75" customHeight="1">
      <c r="A209" s="16" t="s">
        <v>150</v>
      </c>
      <c r="B209" s="15"/>
      <c r="C209" s="15"/>
      <c r="D209" s="15"/>
      <c r="E209" s="13"/>
      <c r="F209" s="14"/>
      <c r="G209" s="14"/>
      <c r="H209" s="14"/>
      <c r="I209" s="14"/>
      <c r="J209" s="14"/>
    </row>
    <row r="210" spans="1:11" ht="15.75" customHeight="1">
      <c r="A210" s="15"/>
      <c r="B210" s="16" t="s">
        <v>151</v>
      </c>
      <c r="C210" s="15"/>
      <c r="D210" s="15"/>
      <c r="E210" s="13"/>
      <c r="F210" s="14"/>
      <c r="G210" s="14"/>
      <c r="H210" s="14"/>
      <c r="I210" s="14"/>
      <c r="J210" s="14"/>
    </row>
    <row r="211" spans="1:11" ht="15.75" customHeight="1">
      <c r="A211" s="15">
        <v>8310</v>
      </c>
      <c r="B211" s="15"/>
      <c r="C211" s="15"/>
      <c r="D211" s="15" t="s">
        <v>152</v>
      </c>
      <c r="E211" s="13"/>
      <c r="F211" s="14"/>
      <c r="G211" s="14"/>
      <c r="H211" s="14"/>
      <c r="I211" s="14"/>
      <c r="J211" s="14"/>
    </row>
    <row r="212" spans="1:11" ht="9.75" customHeight="1" thickBot="1">
      <c r="A212" s="15"/>
      <c r="B212" s="15"/>
      <c r="C212" s="15"/>
      <c r="D212" s="15"/>
      <c r="E212" s="13"/>
      <c r="F212" s="14"/>
      <c r="G212" s="14"/>
      <c r="H212" s="14"/>
      <c r="I212" s="14"/>
      <c r="J212" s="14"/>
    </row>
    <row r="213" spans="1:11" ht="15.75" customHeight="1" thickBot="1">
      <c r="A213" s="58" t="s">
        <v>153</v>
      </c>
      <c r="B213" s="59"/>
      <c r="C213" s="59"/>
      <c r="D213" s="59"/>
      <c r="E213" s="37">
        <f>SUM(E211)</f>
        <v>0</v>
      </c>
      <c r="F213" s="30"/>
      <c r="G213" s="50"/>
      <c r="H213" s="30"/>
      <c r="I213" s="30"/>
      <c r="J213" s="50"/>
      <c r="K213" s="22"/>
    </row>
    <row r="214" spans="1:11" ht="15.75" customHeight="1">
      <c r="A214" s="15"/>
      <c r="B214" s="15"/>
      <c r="C214" s="15"/>
      <c r="D214" s="15"/>
      <c r="E214" s="13"/>
      <c r="F214" s="14"/>
      <c r="G214" s="14"/>
      <c r="H214" s="14"/>
      <c r="I214" s="14"/>
      <c r="J214" s="14"/>
    </row>
    <row r="215" spans="1:11" ht="15.75" customHeight="1">
      <c r="A215" s="15"/>
      <c r="B215" s="16" t="s">
        <v>154</v>
      </c>
      <c r="C215" s="15"/>
      <c r="D215" s="15"/>
      <c r="E215" s="13"/>
      <c r="F215" s="14"/>
      <c r="G215" s="14"/>
      <c r="H215" s="14"/>
      <c r="I215" s="14"/>
      <c r="J215" s="14"/>
    </row>
    <row r="216" spans="1:11" ht="15.75" customHeight="1">
      <c r="A216" s="15">
        <v>8410</v>
      </c>
      <c r="B216" s="15"/>
      <c r="C216" s="15"/>
      <c r="D216" s="15" t="s">
        <v>155</v>
      </c>
      <c r="E216" s="13">
        <v>-1500</v>
      </c>
      <c r="F216" s="14"/>
      <c r="G216" s="14"/>
      <c r="H216" s="14"/>
      <c r="I216" s="14"/>
      <c r="J216" s="14"/>
    </row>
    <row r="217" spans="1:11" ht="15.75" customHeight="1">
      <c r="A217" s="15">
        <v>8490</v>
      </c>
      <c r="B217" s="15"/>
      <c r="C217" s="15"/>
      <c r="D217" s="15" t="s">
        <v>156</v>
      </c>
      <c r="E217" s="13"/>
      <c r="F217" s="14"/>
      <c r="G217" s="14"/>
      <c r="H217" s="14"/>
      <c r="I217" s="14"/>
      <c r="J217" s="14"/>
    </row>
    <row r="218" spans="1:11" ht="15.75" customHeight="1" thickBot="1">
      <c r="A218" s="15"/>
      <c r="B218" s="15"/>
      <c r="C218" s="15"/>
      <c r="D218" s="15"/>
      <c r="E218" s="13"/>
      <c r="F218" s="14"/>
      <c r="G218" s="14"/>
      <c r="H218" s="14"/>
      <c r="I218" s="14"/>
      <c r="J218" s="14"/>
    </row>
    <row r="219" spans="1:11" ht="15.75" customHeight="1" thickBot="1">
      <c r="A219" s="18" t="s">
        <v>157</v>
      </c>
      <c r="B219" s="25"/>
      <c r="C219" s="25"/>
      <c r="D219" s="24"/>
      <c r="E219" s="37">
        <f>SUM(E216:E218)</f>
        <v>-1500</v>
      </c>
      <c r="F219" s="30"/>
      <c r="G219" s="50"/>
      <c r="H219" s="30"/>
      <c r="I219" s="30"/>
      <c r="J219" s="50"/>
      <c r="K219" s="22"/>
    </row>
    <row r="220" spans="1:11" ht="6.75" customHeight="1" thickBot="1">
      <c r="A220" s="26"/>
      <c r="B220" s="26"/>
      <c r="C220" s="26"/>
      <c r="D220" s="26"/>
      <c r="E220" s="27"/>
      <c r="F220" s="27"/>
      <c r="G220" s="27"/>
      <c r="H220" s="27"/>
      <c r="I220" s="27"/>
      <c r="J220" s="27"/>
      <c r="K220" s="28"/>
    </row>
    <row r="221" spans="1:11" ht="15.75" customHeight="1" thickBot="1">
      <c r="A221" s="58" t="s">
        <v>158</v>
      </c>
      <c r="B221" s="59"/>
      <c r="C221" s="59"/>
      <c r="D221" s="59"/>
      <c r="E221" s="29">
        <f>SUM(E213+E219)</f>
        <v>-1500</v>
      </c>
      <c r="F221" s="30"/>
      <c r="G221" s="50"/>
      <c r="H221" s="30"/>
      <c r="I221" s="30"/>
      <c r="J221" s="50"/>
      <c r="K221" s="22"/>
    </row>
    <row r="222" spans="1:11" ht="6.75" customHeight="1" thickBot="1">
      <c r="A222" s="26"/>
      <c r="B222" s="26"/>
      <c r="C222" s="26"/>
      <c r="D222" s="26"/>
      <c r="E222" s="27"/>
      <c r="F222" s="27"/>
      <c r="G222" s="27"/>
      <c r="H222" s="27"/>
      <c r="I222" s="27"/>
      <c r="J222" s="27"/>
      <c r="K222" s="28"/>
    </row>
    <row r="223" spans="1:11" ht="15.75" customHeight="1" thickBot="1">
      <c r="A223" s="58" t="s">
        <v>159</v>
      </c>
      <c r="B223" s="59"/>
      <c r="C223" s="59"/>
      <c r="D223" s="59"/>
      <c r="E223" s="29">
        <f>SUM(E206+E221)</f>
        <v>-67143</v>
      </c>
      <c r="F223" s="30"/>
      <c r="G223" s="50"/>
      <c r="H223" s="30"/>
      <c r="I223" s="30"/>
      <c r="J223" s="50"/>
      <c r="K223" s="22"/>
    </row>
    <row r="224" spans="1:11" ht="8.25" customHeight="1" thickBot="1">
      <c r="A224" s="26"/>
      <c r="B224" s="26"/>
      <c r="C224" s="26"/>
      <c r="D224" s="26"/>
      <c r="E224" s="27"/>
      <c r="F224" s="27"/>
      <c r="G224" s="27"/>
      <c r="H224" s="27"/>
      <c r="I224" s="27"/>
      <c r="J224" s="27"/>
      <c r="K224" s="28"/>
    </row>
    <row r="225" spans="1:11" ht="15.75" customHeight="1" thickBot="1">
      <c r="A225" s="58" t="s">
        <v>160</v>
      </c>
      <c r="B225" s="59"/>
      <c r="C225" s="59"/>
      <c r="D225" s="59"/>
      <c r="E225" s="37">
        <f>E223</f>
        <v>-67143</v>
      </c>
      <c r="F225" s="30"/>
      <c r="G225" s="50"/>
      <c r="H225" s="30"/>
      <c r="I225" s="30"/>
      <c r="J225" s="50"/>
      <c r="K225" s="22"/>
    </row>
    <row r="226" spans="1:11" ht="15.75" customHeight="1">
      <c r="A226" s="15"/>
      <c r="B226" s="15"/>
      <c r="C226" s="15"/>
      <c r="D226" s="15"/>
      <c r="E226" s="13"/>
      <c r="F226" s="14"/>
      <c r="G226" s="14"/>
      <c r="H226" s="14"/>
      <c r="I226" s="14"/>
      <c r="J226" s="14"/>
    </row>
    <row r="227" spans="1:11" ht="15.75" customHeight="1">
      <c r="A227" s="15"/>
      <c r="B227" s="16" t="s">
        <v>161</v>
      </c>
      <c r="C227" s="15"/>
      <c r="D227" s="15"/>
      <c r="E227" s="13"/>
      <c r="F227" s="14"/>
      <c r="G227" s="14"/>
      <c r="H227" s="14"/>
      <c r="I227" s="14"/>
      <c r="J227" s="14"/>
    </row>
    <row r="228" spans="1:11" ht="15.75" customHeight="1">
      <c r="A228" s="15">
        <v>8800</v>
      </c>
      <c r="B228" s="15"/>
      <c r="C228" s="15"/>
      <c r="D228" s="15" t="s">
        <v>162</v>
      </c>
      <c r="E228" s="13"/>
      <c r="F228" s="14"/>
      <c r="G228" s="14"/>
      <c r="H228" s="14"/>
      <c r="I228" s="14"/>
      <c r="J228" s="14"/>
    </row>
    <row r="229" spans="1:11" ht="15.75" customHeight="1">
      <c r="A229" s="15">
        <v>8880</v>
      </c>
      <c r="B229" s="15"/>
      <c r="C229" s="15"/>
      <c r="D229" s="15" t="s">
        <v>163</v>
      </c>
      <c r="E229" s="13"/>
      <c r="F229" s="14"/>
      <c r="G229" s="14"/>
      <c r="H229" s="14"/>
      <c r="I229" s="14"/>
      <c r="J229" s="14"/>
    </row>
    <row r="230" spans="1:11" ht="15.75" customHeight="1" thickBot="1">
      <c r="A230" s="15"/>
      <c r="B230" s="15"/>
      <c r="C230" s="15"/>
      <c r="D230" s="15"/>
      <c r="E230" s="13"/>
      <c r="F230" s="14"/>
      <c r="G230" s="14"/>
      <c r="H230" s="14"/>
      <c r="I230" s="14"/>
      <c r="J230" s="14"/>
    </row>
    <row r="231" spans="1:11" ht="15.75" customHeight="1" thickBot="1">
      <c r="A231" s="58" t="s">
        <v>164</v>
      </c>
      <c r="B231" s="59"/>
      <c r="C231" s="59"/>
      <c r="D231" s="59"/>
      <c r="E231" s="37">
        <f>SUM(E228:E230)</f>
        <v>0</v>
      </c>
      <c r="F231" s="30"/>
      <c r="G231" s="50"/>
      <c r="H231" s="30"/>
      <c r="I231" s="30"/>
      <c r="J231" s="50"/>
      <c r="K231" s="22"/>
    </row>
    <row r="232" spans="1:11" ht="8.25" customHeight="1" thickBot="1">
      <c r="A232" s="43"/>
      <c r="B232" s="44"/>
      <c r="C232" s="44"/>
      <c r="D232" s="44"/>
      <c r="E232" s="45"/>
      <c r="F232" s="45"/>
      <c r="G232" s="45"/>
      <c r="H232" s="45"/>
      <c r="I232" s="45"/>
      <c r="J232" s="45"/>
      <c r="K232" s="46"/>
    </row>
    <row r="233" spans="1:11" ht="15.75" customHeight="1" thickBot="1">
      <c r="A233" s="58" t="s">
        <v>165</v>
      </c>
      <c r="B233" s="59"/>
      <c r="C233" s="59"/>
      <c r="D233" s="59"/>
      <c r="E233" s="29">
        <f>SUM(E223+E231)</f>
        <v>-67143</v>
      </c>
      <c r="F233" s="30"/>
      <c r="G233" s="50"/>
      <c r="H233" s="30"/>
      <c r="I233" s="30"/>
      <c r="J233" s="50"/>
      <c r="K233" s="22"/>
    </row>
    <row r="234" spans="1:11" ht="9.75" customHeight="1" thickBot="1">
      <c r="A234" s="26"/>
      <c r="B234" s="26"/>
      <c r="C234" s="26"/>
      <c r="D234" s="26"/>
      <c r="E234" s="27"/>
      <c r="F234" s="27"/>
      <c r="G234" s="27"/>
      <c r="H234" s="27"/>
      <c r="I234" s="27"/>
      <c r="J234" s="27"/>
      <c r="K234" s="28"/>
    </row>
    <row r="235" spans="1:11" ht="15.75" customHeight="1" thickBot="1">
      <c r="A235" s="41" t="s">
        <v>166</v>
      </c>
      <c r="B235" s="25"/>
      <c r="C235" s="25"/>
      <c r="D235" s="24"/>
      <c r="E235" s="37">
        <f>E233</f>
        <v>-67143</v>
      </c>
      <c r="F235" s="30"/>
      <c r="G235" s="50"/>
      <c r="H235" s="30"/>
      <c r="I235" s="30"/>
      <c r="J235" s="50"/>
      <c r="K235" s="22"/>
    </row>
    <row r="236" spans="1:11" ht="15.75" customHeight="1">
      <c r="A236" s="15"/>
      <c r="B236" s="15"/>
      <c r="C236" s="15"/>
      <c r="D236" s="15"/>
      <c r="E236" s="14"/>
      <c r="F236" s="14"/>
      <c r="G236" s="14"/>
      <c r="H236" s="14"/>
      <c r="I236" s="14"/>
      <c r="J236" s="14"/>
    </row>
  </sheetData>
  <mergeCells count="19">
    <mergeCell ref="A204:D204"/>
    <mergeCell ref="A1:I1"/>
    <mergeCell ref="A6:D6"/>
    <mergeCell ref="A52:D52"/>
    <mergeCell ref="A67:D67"/>
    <mergeCell ref="A69:D69"/>
    <mergeCell ref="A71:D71"/>
    <mergeCell ref="A184:D184"/>
    <mergeCell ref="B186:D186"/>
    <mergeCell ref="A198:D198"/>
    <mergeCell ref="A200:D200"/>
    <mergeCell ref="A202:D202"/>
    <mergeCell ref="A233:D233"/>
    <mergeCell ref="A206:D206"/>
    <mergeCell ref="A213:D213"/>
    <mergeCell ref="A221:D221"/>
    <mergeCell ref="A223:D223"/>
    <mergeCell ref="A225:D225"/>
    <mergeCell ref="A231:D23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Richter</dc:creator>
  <cp:lastModifiedBy>erik bowallius</cp:lastModifiedBy>
  <cp:lastPrinted>2025-02-10T16:22:00Z</cp:lastPrinted>
  <dcterms:created xsi:type="dcterms:W3CDTF">2023-02-08T17:38:46Z</dcterms:created>
  <dcterms:modified xsi:type="dcterms:W3CDTF">2026-04-21T09:17:49Z</dcterms:modified>
</cp:coreProperties>
</file>