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33eb6ff97e000b03/Desktop/Geltner Miller book update 4Ed/"/>
    </mc:Choice>
  </mc:AlternateContent>
  <xr:revisionPtr revIDLastSave="0" documentId="8_{1B05B38D-6366-4707-A329-FB392567F4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Units">'[1]2)Revenue'!$D$24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M10" i="1"/>
  <c r="G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P7" i="1"/>
  <c r="O7" i="1"/>
  <c r="O10" i="1" s="1"/>
  <c r="N7" i="1"/>
  <c r="N10" i="1" s="1"/>
  <c r="M7" i="1"/>
  <c r="L7" i="1"/>
  <c r="L10" i="1" s="1"/>
  <c r="K7" i="1"/>
  <c r="K10" i="1" s="1"/>
  <c r="J7" i="1"/>
  <c r="J10" i="1" s="1"/>
  <c r="I7" i="1"/>
  <c r="I10" i="1" s="1"/>
  <c r="H7" i="1"/>
  <c r="H10" i="1" s="1"/>
  <c r="G7" i="1"/>
  <c r="F7" i="1"/>
  <c r="F10" i="1" s="1"/>
  <c r="E7" i="1"/>
  <c r="E10" i="1" s="1"/>
  <c r="D7" i="1"/>
  <c r="D10" i="1" s="1"/>
  <c r="C7" i="1"/>
  <c r="C10" i="1" s="1"/>
  <c r="C12" i="1" l="1"/>
  <c r="C13" i="1" s="1"/>
  <c r="C15" i="1" l="1"/>
  <c r="D12" i="1" l="1"/>
  <c r="D13" i="1" s="1"/>
  <c r="D15" i="1" s="1"/>
  <c r="E12" i="1" l="1"/>
  <c r="E13" i="1" s="1"/>
  <c r="E15" i="1"/>
  <c r="F12" i="1" s="1"/>
  <c r="F13" i="1" s="1"/>
  <c r="F15" i="1" s="1"/>
  <c r="G12" i="1" s="1"/>
  <c r="G13" i="1" s="1"/>
  <c r="G15" i="1" s="1"/>
  <c r="H12" i="1" s="1"/>
  <c r="H13" i="1" s="1"/>
  <c r="H15" i="1" s="1"/>
  <c r="I12" i="1" s="1"/>
  <c r="I13" i="1" s="1"/>
  <c r="I15" i="1" s="1"/>
  <c r="J12" i="1" l="1"/>
  <c r="J13" i="1" s="1"/>
  <c r="J15" i="1" s="1"/>
  <c r="K12" i="1" l="1"/>
  <c r="K13" i="1" s="1"/>
  <c r="K15" i="1" s="1"/>
  <c r="L12" i="1" l="1"/>
  <c r="L13" i="1" s="1"/>
  <c r="L15" i="1" s="1"/>
  <c r="M12" i="1" l="1"/>
  <c r="M13" i="1" s="1"/>
  <c r="M15" i="1" s="1"/>
  <c r="N12" i="1" l="1"/>
  <c r="N13" i="1" s="1"/>
  <c r="N15" i="1" s="1"/>
  <c r="O12" i="1" l="1"/>
  <c r="O13" i="1" s="1"/>
  <c r="O15" i="1" s="1"/>
  <c r="P12" i="1" l="1"/>
  <c r="P13" i="1" s="1"/>
  <c r="P15" i="1" s="1"/>
  <c r="Q15" i="1" l="1"/>
  <c r="Q12" i="1"/>
  <c r="Q13" i="1" s="1"/>
  <c r="R12" i="1" l="1"/>
  <c r="R13" i="1" s="1"/>
  <c r="R15" i="1"/>
  <c r="S12" i="1" l="1"/>
  <c r="S13" i="1" s="1"/>
  <c r="S15" i="1"/>
  <c r="T12" i="1" l="1"/>
  <c r="T13" i="1" s="1"/>
  <c r="T15" i="1"/>
  <c r="U12" i="1" l="1"/>
  <c r="U13" i="1" s="1"/>
  <c r="U15" i="1"/>
  <c r="V12" i="1" l="1"/>
  <c r="V13" i="1" s="1"/>
  <c r="V15" i="1"/>
</calcChain>
</file>

<file path=xl/sharedStrings.xml><?xml version="1.0" encoding="utf-8"?>
<sst xmlns="http://schemas.openxmlformats.org/spreadsheetml/2006/main" count="33" uniqueCount="28">
  <si>
    <t>Estimated construction costs includung everything but financing:</t>
  </si>
  <si>
    <t>Construction Rate</t>
  </si>
  <si>
    <t>Draw</t>
  </si>
  <si>
    <t>Construcion timing</t>
  </si>
  <si>
    <t>14 months plus 6 months</t>
  </si>
  <si>
    <t>cumulative</t>
  </si>
  <si>
    <t>Net new draw</t>
  </si>
  <si>
    <t>Cumulative</t>
  </si>
  <si>
    <t>Interest due</t>
  </si>
  <si>
    <t>Additional reserve draw</t>
  </si>
  <si>
    <t>Outstanding loan</t>
  </si>
  <si>
    <t>Month</t>
  </si>
  <si>
    <t>Interest carry</t>
  </si>
  <si>
    <t>Final TI and troubleshooting costs, commissioning studies and tweaking HVAC systems, marketing continuing.</t>
  </si>
  <si>
    <t>Final TI costs, leasing fees, bonuses, government fees</t>
  </si>
  <si>
    <t>Equipment rental and materials planning, refining engineering and design, continuing to market space if necessary.</t>
  </si>
  <si>
    <t>Land costs or option fees, soft costs  such as design and engineering, due diligence, soil testing, compaction, planning, marketing and government permit fees, consultant fees, BIM studies foer staging.</t>
  </si>
  <si>
    <t>Digging equipment, foundation work, materials all enroute.</t>
  </si>
  <si>
    <t>Concrete and steel work or concrete and framing</t>
  </si>
  <si>
    <t>Framing or  steel, walls poured or built.</t>
  </si>
  <si>
    <t>Framing or steel, walls built.</t>
  </si>
  <si>
    <t>Plumbing, electrical and ventilation work</t>
  </si>
  <si>
    <t>Plumbing, electrical and ventilation work, floors and ceilings</t>
  </si>
  <si>
    <t>Floors and celinings</t>
  </si>
  <si>
    <t>Windows installed, safety equipment, walls finished, fixtures installed.</t>
  </si>
  <si>
    <t>Painting, carpets, floors, elevators finishing if needed.  Solar panels and roof equipment, water collection.</t>
  </si>
  <si>
    <t>Landscaping and finishing for specific tenants.</t>
  </si>
  <si>
    <t>Explanation of sample of cost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</si>
</sst>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4" fontId="2" fillId="0" borderId="0" xfId="1" applyFont="1"/>
    <xf numFmtId="165" fontId="3" fillId="0" borderId="0" xfId="2" applyNumberFormat="1" applyFont="1"/>
    <xf numFmtId="44" fontId="0" fillId="0" borderId="0" xfId="0" applyNumberFormat="1"/>
    <xf numFmtId="164" fontId="0" fillId="0" borderId="0" xfId="0" applyNumberFormat="1"/>
    <xf numFmtId="0" fontId="0" fillId="0" borderId="0" xfId="0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and Monthly Draw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Monthly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Sheet1!$C$6:$P$6</c:f>
              <c:numCache>
                <c:formatCode>General</c:formatCode>
                <c:ptCount val="14"/>
                <c:pt idx="0">
                  <c:v>0.15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0.08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</c:v>
                </c:pt>
                <c:pt idx="8">
                  <c:v>0.08</c:v>
                </c:pt>
                <c:pt idx="9">
                  <c:v>0.06</c:v>
                </c:pt>
                <c:pt idx="10">
                  <c:v>0.05</c:v>
                </c:pt>
                <c:pt idx="11">
                  <c:v>0.02</c:v>
                </c:pt>
                <c:pt idx="12">
                  <c:v>0.01</c:v>
                </c:pt>
                <c:pt idx="1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8-4C65-A79D-741B3649AF9A}"/>
            </c:ext>
          </c:extLst>
        </c:ser>
        <c:ser>
          <c:idx val="2"/>
          <c:order val="1"/>
          <c:tx>
            <c:v>Cumulative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Sheet1!$C$7:$P$7</c:f>
              <c:numCache>
                <c:formatCode>General</c:formatCode>
                <c:ptCount val="14"/>
                <c:pt idx="0">
                  <c:v>0.15</c:v>
                </c:pt>
                <c:pt idx="1">
                  <c:v>0.21</c:v>
                </c:pt>
                <c:pt idx="2">
                  <c:v>0.27</c:v>
                </c:pt>
                <c:pt idx="3">
                  <c:v>0.33</c:v>
                </c:pt>
                <c:pt idx="4">
                  <c:v>0.41000000000000003</c:v>
                </c:pt>
                <c:pt idx="5">
                  <c:v>0.55000000000000004</c:v>
                </c:pt>
                <c:pt idx="6">
                  <c:v>0.67</c:v>
                </c:pt>
                <c:pt idx="7">
                  <c:v>0.77</c:v>
                </c:pt>
                <c:pt idx="8">
                  <c:v>0.85</c:v>
                </c:pt>
                <c:pt idx="9">
                  <c:v>0.90999999999999992</c:v>
                </c:pt>
                <c:pt idx="10">
                  <c:v>0.96</c:v>
                </c:pt>
                <c:pt idx="11">
                  <c:v>0.98</c:v>
                </c:pt>
                <c:pt idx="12">
                  <c:v>0.99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8-4C65-A79D-741B3649A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382976"/>
        <c:axId val="579385328"/>
      </c:lineChart>
      <c:catAx>
        <c:axId val="579382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385328"/>
        <c:crosses val="autoZero"/>
        <c:auto val="1"/>
        <c:lblAlgn val="ctr"/>
        <c:lblOffset val="100"/>
        <c:noMultiLvlLbl val="0"/>
      </c:catAx>
      <c:valAx>
        <c:axId val="579385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38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295274</xdr:colOff>
      <xdr:row>0</xdr:row>
      <xdr:rowOff>4763</xdr:rowOff>
    </xdr:from>
    <xdr:to>
      <xdr:col>17</xdr:col>
      <xdr:colOff>518159</xdr:colOff>
      <xdr:row>3</xdr:row>
      <xdr:rowOff>1714500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miller\Downloads\SSR%20Development%20Proforma%20EX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)Instructions"/>
      <sheetName val="1)Summary"/>
      <sheetName val="2)Revenue"/>
      <sheetName val="3)Operating Budget"/>
      <sheetName val="4)Operating Cash Flow"/>
      <sheetName val="5)Development Budget"/>
      <sheetName val="6)ConstructionBudget"/>
      <sheetName val="7)Construction Cash Flow"/>
    </sheetNames>
    <sheetDataSet>
      <sheetData sheetId="0"/>
      <sheetData sheetId="1"/>
      <sheetData sheetId="2">
        <row r="24">
          <cell r="D24">
            <v>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8"/>
  <sheetViews>
    <sheetView tabSelected="1" topLeftCell="A3" zoomScale="50" zoomScaleNormal="50" workbookViewId="0">
      <selection activeCell="M27" sqref="M27"/>
    </sheetView>
  </sheetViews>
  <sheetFormatPr defaultRowHeight="14.4" x14ac:dyDescent="0.3"/>
  <cols>
    <col min="1" max="1" width="45.6640625" customWidth="1"/>
    <col min="2" max="2" width="25.88671875" customWidth="1"/>
    <col min="3" max="3" width="14.6640625" bestFit="1" customWidth="1"/>
    <col min="4" max="13" width="13.6640625" bestFit="1" customWidth="1"/>
    <col min="14" max="16" width="15.33203125" bestFit="1" customWidth="1"/>
    <col min="17" max="17" width="14.33203125" bestFit="1" customWidth="1"/>
    <col min="18" max="22" width="13.33203125" bestFit="1" customWidth="1"/>
  </cols>
  <sheetData>
    <row r="2" spans="1:22" ht="134.25" customHeight="1" x14ac:dyDescent="0.4">
      <c r="A2" s="1" t="s">
        <v>0</v>
      </c>
      <c r="B2" s="3">
        <v>1000000</v>
      </c>
    </row>
    <row r="3" spans="1:22" ht="21" x14ac:dyDescent="0.4">
      <c r="A3" s="2" t="s">
        <v>3</v>
      </c>
      <c r="B3" t="s">
        <v>4</v>
      </c>
    </row>
    <row r="4" spans="1:22" ht="156" customHeight="1" x14ac:dyDescent="0.45">
      <c r="A4" s="2" t="s">
        <v>1</v>
      </c>
      <c r="B4" s="4">
        <v>5.5E-2</v>
      </c>
    </row>
    <row r="5" spans="1:22" ht="21" x14ac:dyDescent="0.4">
      <c r="A5" s="2"/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</row>
    <row r="6" spans="1:22" ht="21" x14ac:dyDescent="0.4">
      <c r="A6" s="2" t="s">
        <v>2</v>
      </c>
      <c r="C6">
        <v>0.15</v>
      </c>
      <c r="D6">
        <v>0.06</v>
      </c>
      <c r="E6">
        <v>0.06</v>
      </c>
      <c r="F6">
        <v>0.06</v>
      </c>
      <c r="G6">
        <v>0.08</v>
      </c>
      <c r="H6">
        <v>0.14000000000000001</v>
      </c>
      <c r="I6">
        <v>0.12</v>
      </c>
      <c r="J6">
        <v>0.1</v>
      </c>
      <c r="K6">
        <v>0.08</v>
      </c>
      <c r="L6">
        <v>0.06</v>
      </c>
      <c r="M6">
        <v>0.05</v>
      </c>
      <c r="N6">
        <v>0.02</v>
      </c>
      <c r="O6">
        <v>0.01</v>
      </c>
      <c r="P6">
        <v>0.01</v>
      </c>
    </row>
    <row r="7" spans="1:22" ht="21" x14ac:dyDescent="0.4">
      <c r="A7" s="2"/>
      <c r="B7" t="s">
        <v>5</v>
      </c>
      <c r="C7">
        <f>SUM($C6:C6)</f>
        <v>0.15</v>
      </c>
      <c r="D7">
        <f>SUM($C6:D6)</f>
        <v>0.21</v>
      </c>
      <c r="E7">
        <f>SUM($C6:E6)</f>
        <v>0.27</v>
      </c>
      <c r="F7">
        <f>SUM($C6:F6)</f>
        <v>0.33</v>
      </c>
      <c r="G7">
        <f>SUM($C6:G6)</f>
        <v>0.41000000000000003</v>
      </c>
      <c r="H7">
        <f>SUM($C6:H6)</f>
        <v>0.55000000000000004</v>
      </c>
      <c r="I7">
        <f>SUM($C6:I6)</f>
        <v>0.67</v>
      </c>
      <c r="J7">
        <f>SUM($C6:J6)</f>
        <v>0.77</v>
      </c>
      <c r="K7">
        <f>SUM($C6:K6)</f>
        <v>0.85</v>
      </c>
      <c r="L7">
        <f>SUM($C6:L6)</f>
        <v>0.90999999999999992</v>
      </c>
      <c r="M7">
        <f>SUM($C6:M6)</f>
        <v>0.96</v>
      </c>
      <c r="N7">
        <f>SUM($C6:N6)</f>
        <v>0.98</v>
      </c>
      <c r="O7">
        <f>SUM($C6:O6)</f>
        <v>0.99</v>
      </c>
      <c r="P7">
        <f>SUM($C6:P6)</f>
        <v>1</v>
      </c>
    </row>
    <row r="9" spans="1:22" x14ac:dyDescent="0.3">
      <c r="B9" t="s">
        <v>6</v>
      </c>
      <c r="C9" s="6">
        <f>$B$2*C6</f>
        <v>150000</v>
      </c>
      <c r="D9" s="6">
        <f t="shared" ref="D9:P9" si="0">$B$2*D6</f>
        <v>60000</v>
      </c>
      <c r="E9" s="6">
        <f t="shared" si="0"/>
        <v>60000</v>
      </c>
      <c r="F9" s="6">
        <f t="shared" si="0"/>
        <v>60000</v>
      </c>
      <c r="G9" s="6">
        <f t="shared" si="0"/>
        <v>80000</v>
      </c>
      <c r="H9" s="6">
        <f t="shared" si="0"/>
        <v>140000</v>
      </c>
      <c r="I9" s="6">
        <f t="shared" si="0"/>
        <v>120000</v>
      </c>
      <c r="J9" s="6">
        <f t="shared" si="0"/>
        <v>100000</v>
      </c>
      <c r="K9" s="6">
        <f t="shared" si="0"/>
        <v>80000</v>
      </c>
      <c r="L9" s="6">
        <f t="shared" si="0"/>
        <v>60000</v>
      </c>
      <c r="M9" s="6">
        <f t="shared" si="0"/>
        <v>50000</v>
      </c>
      <c r="N9" s="6">
        <f t="shared" si="0"/>
        <v>20000</v>
      </c>
      <c r="O9" s="6">
        <f t="shared" si="0"/>
        <v>10000</v>
      </c>
      <c r="P9" s="6">
        <f t="shared" si="0"/>
        <v>10000</v>
      </c>
    </row>
    <row r="10" spans="1:22" x14ac:dyDescent="0.3">
      <c r="B10" t="s">
        <v>7</v>
      </c>
      <c r="C10" s="6">
        <f>$B$2*C7</f>
        <v>150000</v>
      </c>
      <c r="D10" s="6">
        <f t="shared" ref="D10:P10" si="1">$B$2*D7</f>
        <v>210000</v>
      </c>
      <c r="E10" s="6">
        <f t="shared" si="1"/>
        <v>270000</v>
      </c>
      <c r="F10" s="6">
        <f t="shared" si="1"/>
        <v>330000</v>
      </c>
      <c r="G10" s="6">
        <f t="shared" si="1"/>
        <v>410000.00000000006</v>
      </c>
      <c r="H10" s="6">
        <f t="shared" si="1"/>
        <v>550000</v>
      </c>
      <c r="I10" s="6">
        <f t="shared" si="1"/>
        <v>670000</v>
      </c>
      <c r="J10" s="6">
        <f t="shared" si="1"/>
        <v>770000</v>
      </c>
      <c r="K10" s="6">
        <f t="shared" si="1"/>
        <v>850000</v>
      </c>
      <c r="L10" s="6">
        <f t="shared" si="1"/>
        <v>909999.99999999988</v>
      </c>
      <c r="M10" s="6">
        <f t="shared" si="1"/>
        <v>960000</v>
      </c>
      <c r="N10" s="6">
        <f t="shared" si="1"/>
        <v>980000</v>
      </c>
      <c r="O10" s="6">
        <f t="shared" si="1"/>
        <v>990000</v>
      </c>
      <c r="P10" s="6">
        <f t="shared" si="1"/>
        <v>1000000</v>
      </c>
    </row>
    <row r="12" spans="1:22" x14ac:dyDescent="0.3">
      <c r="B12" t="s">
        <v>8</v>
      </c>
      <c r="C12" s="5">
        <f>$B$4*C10/12</f>
        <v>687.5</v>
      </c>
      <c r="D12" s="5">
        <f>C15*$B$4/12</f>
        <v>690.65104166666663</v>
      </c>
      <c r="E12" s="5">
        <f t="shared" ref="E12:V12" si="2">D15*$B$4/12</f>
        <v>968.81652560763894</v>
      </c>
      <c r="F12" s="5">
        <f t="shared" si="2"/>
        <v>1248.2569346833404</v>
      </c>
      <c r="G12" s="5">
        <f t="shared" si="2"/>
        <v>1528.9781123006394</v>
      </c>
      <c r="H12" s="5">
        <f t="shared" si="2"/>
        <v>1902.6525953153505</v>
      </c>
      <c r="I12" s="5">
        <f t="shared" si="2"/>
        <v>2553.039753043879</v>
      </c>
      <c r="J12" s="5">
        <f t="shared" si="2"/>
        <v>3114.7411852453301</v>
      </c>
      <c r="K12" s="5">
        <f t="shared" si="2"/>
        <v>3587.3504156777049</v>
      </c>
      <c r="L12" s="5">
        <f t="shared" si="2"/>
        <v>3970.4591050828944</v>
      </c>
      <c r="M12" s="5">
        <f t="shared" si="2"/>
        <v>4263.6570426478575</v>
      </c>
      <c r="N12" s="5">
        <f t="shared" si="2"/>
        <v>4512.3654707599935</v>
      </c>
      <c r="O12" s="5">
        <f t="shared" si="2"/>
        <v>4624.7138125009769</v>
      </c>
      <c r="P12" s="5">
        <f t="shared" si="2"/>
        <v>4691.743750808273</v>
      </c>
      <c r="Q12" s="6">
        <f t="shared" si="2"/>
        <v>4759.0809096661442</v>
      </c>
      <c r="R12" s="6">
        <f t="shared" si="2"/>
        <v>4780.5847351906823</v>
      </c>
      <c r="S12" s="6">
        <f t="shared" si="2"/>
        <v>4802.3971893599855</v>
      </c>
      <c r="T12" s="6">
        <f t="shared" si="2"/>
        <v>4824.3082027296095</v>
      </c>
      <c r="U12" s="6">
        <f t="shared" si="2"/>
        <v>4846.3191898475088</v>
      </c>
      <c r="V12" s="6">
        <f t="shared" si="2"/>
        <v>4868.4306024433527</v>
      </c>
    </row>
    <row r="13" spans="1:22" x14ac:dyDescent="0.3">
      <c r="B13" t="s">
        <v>9</v>
      </c>
      <c r="C13" s="5">
        <f>C12</f>
        <v>687.5</v>
      </c>
      <c r="D13" s="5">
        <f>D12</f>
        <v>690.65104166666663</v>
      </c>
      <c r="E13" s="5">
        <f t="shared" ref="E13:P13" si="3">E12</f>
        <v>968.81652560763894</v>
      </c>
      <c r="F13" s="5">
        <f t="shared" si="3"/>
        <v>1248.2569346833404</v>
      </c>
      <c r="G13" s="5">
        <f t="shared" si="3"/>
        <v>1528.9781123006394</v>
      </c>
      <c r="H13" s="5">
        <f t="shared" si="3"/>
        <v>1902.6525953153505</v>
      </c>
      <c r="I13" s="5">
        <f t="shared" si="3"/>
        <v>2553.039753043879</v>
      </c>
      <c r="J13" s="5">
        <f t="shared" si="3"/>
        <v>3114.7411852453301</v>
      </c>
      <c r="K13" s="5">
        <f t="shared" si="3"/>
        <v>3587.3504156777049</v>
      </c>
      <c r="L13" s="5">
        <f t="shared" si="3"/>
        <v>3970.4591050828944</v>
      </c>
      <c r="M13" s="5">
        <f t="shared" si="3"/>
        <v>4263.6570426478575</v>
      </c>
      <c r="N13" s="5">
        <f t="shared" si="3"/>
        <v>4512.3654707599935</v>
      </c>
      <c r="O13" s="5">
        <f t="shared" si="3"/>
        <v>4624.7138125009769</v>
      </c>
      <c r="P13" s="5">
        <f t="shared" si="3"/>
        <v>4691.743750808273</v>
      </c>
      <c r="Q13" s="6">
        <f>Q12</f>
        <v>4759.0809096661442</v>
      </c>
      <c r="R13" s="6">
        <f t="shared" ref="R13:V13" si="4">R12</f>
        <v>4780.5847351906823</v>
      </c>
      <c r="S13" s="6">
        <f t="shared" si="4"/>
        <v>4802.3971893599855</v>
      </c>
      <c r="T13" s="6">
        <f t="shared" si="4"/>
        <v>4824.3082027296095</v>
      </c>
      <c r="U13" s="6">
        <f t="shared" si="4"/>
        <v>4846.3191898475088</v>
      </c>
      <c r="V13" s="6">
        <f t="shared" si="4"/>
        <v>4868.4306024433527</v>
      </c>
    </row>
    <row r="15" spans="1:22" x14ac:dyDescent="0.3">
      <c r="B15" t="s">
        <v>10</v>
      </c>
      <c r="C15" s="5">
        <f>C10+C12</f>
        <v>150687.5</v>
      </c>
      <c r="D15" s="6">
        <f>C15+D13+D9</f>
        <v>211378.15104166666</v>
      </c>
      <c r="E15" s="6">
        <f t="shared" ref="E15:P15" si="5">D15+E13+E9</f>
        <v>272346.96756727429</v>
      </c>
      <c r="F15" s="6">
        <f t="shared" si="5"/>
        <v>333595.22450195765</v>
      </c>
      <c r="G15" s="6">
        <f t="shared" si="5"/>
        <v>415124.20261425828</v>
      </c>
      <c r="H15" s="6">
        <f t="shared" si="5"/>
        <v>557026.85520957364</v>
      </c>
      <c r="I15" s="6">
        <f t="shared" si="5"/>
        <v>679579.89496261755</v>
      </c>
      <c r="J15" s="6">
        <f t="shared" si="5"/>
        <v>782694.63614786288</v>
      </c>
      <c r="K15" s="6">
        <f t="shared" si="5"/>
        <v>866281.98656354053</v>
      </c>
      <c r="L15" s="6">
        <f t="shared" si="5"/>
        <v>930252.44566862343</v>
      </c>
      <c r="M15" s="6">
        <f t="shared" si="5"/>
        <v>984516.10271127126</v>
      </c>
      <c r="N15" s="6">
        <f t="shared" si="5"/>
        <v>1009028.4681820313</v>
      </c>
      <c r="O15" s="6">
        <f t="shared" si="5"/>
        <v>1023653.1819945322</v>
      </c>
      <c r="P15" s="6">
        <f t="shared" si="5"/>
        <v>1038344.9257453405</v>
      </c>
      <c r="Q15" s="6">
        <f>P15+P12</f>
        <v>1043036.6694961488</v>
      </c>
      <c r="R15" s="6">
        <f t="shared" ref="R15:V15" si="6">Q15+Q12</f>
        <v>1047795.750405815</v>
      </c>
      <c r="S15" s="6">
        <f t="shared" si="6"/>
        <v>1052576.3351410057</v>
      </c>
      <c r="T15" s="6">
        <f t="shared" si="6"/>
        <v>1057378.7323303656</v>
      </c>
      <c r="U15" s="6">
        <f t="shared" si="6"/>
        <v>1062203.0405330951</v>
      </c>
      <c r="V15" s="6">
        <f t="shared" si="6"/>
        <v>1067049.3597229426</v>
      </c>
    </row>
    <row r="18" spans="2:8" x14ac:dyDescent="0.3">
      <c r="B18" t="s">
        <v>11</v>
      </c>
      <c r="C18" s="7" t="s">
        <v>27</v>
      </c>
      <c r="D18" s="7"/>
      <c r="E18" s="7"/>
      <c r="F18" s="7"/>
      <c r="G18" s="7"/>
      <c r="H18" s="7"/>
    </row>
    <row r="19" spans="2:8" x14ac:dyDescent="0.3">
      <c r="B19">
        <v>1</v>
      </c>
      <c r="C19" t="s">
        <v>16</v>
      </c>
    </row>
    <row r="20" spans="2:8" x14ac:dyDescent="0.3">
      <c r="B20">
        <v>2</v>
      </c>
      <c r="C20" t="s">
        <v>15</v>
      </c>
    </row>
    <row r="21" spans="2:8" x14ac:dyDescent="0.3">
      <c r="B21">
        <v>3</v>
      </c>
      <c r="C21" t="s">
        <v>17</v>
      </c>
    </row>
    <row r="22" spans="2:8" x14ac:dyDescent="0.3">
      <c r="B22">
        <v>4</v>
      </c>
      <c r="C22" t="s">
        <v>18</v>
      </c>
    </row>
    <row r="23" spans="2:8" x14ac:dyDescent="0.3">
      <c r="B23">
        <v>5</v>
      </c>
      <c r="C23" t="s">
        <v>19</v>
      </c>
    </row>
    <row r="24" spans="2:8" x14ac:dyDescent="0.3">
      <c r="B24">
        <v>6</v>
      </c>
      <c r="C24" t="s">
        <v>20</v>
      </c>
    </row>
    <row r="25" spans="2:8" x14ac:dyDescent="0.3">
      <c r="B25">
        <v>7</v>
      </c>
      <c r="C25" t="s">
        <v>21</v>
      </c>
    </row>
    <row r="26" spans="2:8" x14ac:dyDescent="0.3">
      <c r="B26">
        <v>8</v>
      </c>
      <c r="C26" t="s">
        <v>22</v>
      </c>
    </row>
    <row r="27" spans="2:8" x14ac:dyDescent="0.3">
      <c r="B27">
        <v>9</v>
      </c>
      <c r="C27" t="s">
        <v>23</v>
      </c>
    </row>
    <row r="28" spans="2:8" x14ac:dyDescent="0.3">
      <c r="B28">
        <v>10</v>
      </c>
      <c r="C28" t="s">
        <v>24</v>
      </c>
    </row>
    <row r="29" spans="2:8" x14ac:dyDescent="0.3">
      <c r="B29">
        <v>11</v>
      </c>
      <c r="C29" t="s">
        <v>25</v>
      </c>
    </row>
    <row r="30" spans="2:8" x14ac:dyDescent="0.3">
      <c r="B30">
        <v>12</v>
      </c>
      <c r="C30" t="s">
        <v>26</v>
      </c>
    </row>
    <row r="31" spans="2:8" x14ac:dyDescent="0.3">
      <c r="B31">
        <v>13</v>
      </c>
      <c r="C31" t="s">
        <v>14</v>
      </c>
    </row>
    <row r="32" spans="2:8" x14ac:dyDescent="0.3">
      <c r="B32">
        <v>14</v>
      </c>
      <c r="C32" t="s">
        <v>13</v>
      </c>
    </row>
    <row r="33" spans="2:3" x14ac:dyDescent="0.3">
      <c r="B33">
        <v>15</v>
      </c>
      <c r="C33" t="s">
        <v>12</v>
      </c>
    </row>
    <row r="34" spans="2:3" x14ac:dyDescent="0.3">
      <c r="B34">
        <v>16</v>
      </c>
      <c r="C34" t="s">
        <v>12</v>
      </c>
    </row>
    <row r="35" spans="2:3" x14ac:dyDescent="0.3">
      <c r="B35">
        <v>17</v>
      </c>
      <c r="C35" t="s">
        <v>12</v>
      </c>
    </row>
    <row r="36" spans="2:3" x14ac:dyDescent="0.3">
      <c r="B36">
        <v>18</v>
      </c>
      <c r="C36" t="s">
        <v>12</v>
      </c>
    </row>
    <row r="37" spans="2:3" x14ac:dyDescent="0.3">
      <c r="B37">
        <v>19</v>
      </c>
      <c r="C37" t="s">
        <v>12</v>
      </c>
    </row>
    <row r="38" spans="2:3" x14ac:dyDescent="0.3">
      <c r="B38">
        <v>20</v>
      </c>
      <c r="C38" t="s">
        <v>12</v>
      </c>
    </row>
  </sheetData>
  <mergeCells count="1">
    <mergeCell ref="C18:H1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Miller</dc:creator>
  <cp:lastModifiedBy>Norman Miller</cp:lastModifiedBy>
  <dcterms:created xsi:type="dcterms:W3CDTF">2016-03-08T20:04:10Z</dcterms:created>
  <dcterms:modified xsi:type="dcterms:W3CDTF">2024-11-25T17:41:41Z</dcterms:modified>
</cp:coreProperties>
</file>