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mc:AlternateContent xmlns:mc="http://schemas.openxmlformats.org/markup-compatibility/2006">
    <mc:Choice Requires="x15">
      <x15ac:absPath xmlns:x15ac="http://schemas.microsoft.com/office/spreadsheetml/2010/11/ac" url="C:\Users\canni\OneDrive\Documents\1 Sports\Admin\SHGA\2018\Leagues\HAHGA Leagues\"/>
    </mc:Choice>
  </mc:AlternateContent>
  <xr:revisionPtr revIDLastSave="0" documentId="8_{46496FB3-5891-45CA-99AA-06DBC94A6DE0}" xr6:coauthVersionLast="41" xr6:coauthVersionMax="41" xr10:uidLastSave="{00000000-0000-0000-0000-000000000000}"/>
  <bookViews>
    <workbookView xWindow="-110" yWindow="-110" windowWidth="19420" windowHeight="10420"/>
  </bookViews>
  <sheets>
    <sheet name=" HAHGA Heavies League 2018" sheetId="14" r:id="rId1"/>
    <sheet name="HAHGA T&amp;F League 2018" sheetId="15" r:id="rId2"/>
    <sheet name="HAHGA Cycling 1 Lap League 2018" sheetId="16" r:id="rId3"/>
    <sheet name="Tain" sheetId="6" r:id="rId4"/>
    <sheet name="Lochcarron" sheetId="1" r:id="rId5"/>
    <sheet name="Durness" sheetId="2" r:id="rId6"/>
    <sheet name="Halkirk" sheetId="3" r:id="rId7"/>
    <sheet name="Dornoch" sheetId="4" r:id="rId8"/>
    <sheet name="Newtonmore" sheetId="5" r:id="rId9"/>
    <sheet name="Assynt" sheetId="7" r:id="rId10"/>
    <sheet name="Strathpeffer" sheetId="8" r:id="rId11"/>
    <sheet name="Helmsdale" sheetId="9" r:id="rId12"/>
    <sheet name="Glenurquhart" sheetId="10" r:id="rId13"/>
    <sheet name="Invercharron" sheetId="11" r:id="rId14"/>
    <sheet name="Grantown on Spey" sheetId="17" r:id="rId15"/>
  </sheets>
  <definedNames>
    <definedName name="A">#REF!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0" i="16" l="1"/>
  <c r="L30" i="16"/>
  <c r="W30" i="16" s="1"/>
  <c r="X30" i="16" s="1"/>
  <c r="P30" i="16"/>
  <c r="Q30" i="16"/>
  <c r="T30" i="16"/>
  <c r="U30" i="16" s="1"/>
  <c r="T35" i="16"/>
  <c r="W35" i="16" s="1"/>
  <c r="X35" i="16" s="1"/>
  <c r="T32" i="16"/>
  <c r="W32" i="16"/>
  <c r="X32" i="16"/>
  <c r="T34" i="16"/>
  <c r="W34" i="16" s="1"/>
  <c r="X34" i="16" s="1"/>
  <c r="T31" i="16"/>
  <c r="U31" i="16" s="1"/>
  <c r="T28" i="16"/>
  <c r="U28" i="16"/>
  <c r="T27" i="16"/>
  <c r="U27" i="16"/>
  <c r="T26" i="16"/>
  <c r="U26" i="16"/>
  <c r="T17" i="16"/>
  <c r="U17" i="16" s="1"/>
  <c r="T15" i="16"/>
  <c r="W15" i="16"/>
  <c r="T19" i="16"/>
  <c r="U19" i="16" s="1"/>
  <c r="W19" i="16"/>
  <c r="X19" i="16" s="1"/>
  <c r="T18" i="16"/>
  <c r="W18" i="16"/>
  <c r="T12" i="16"/>
  <c r="U12" i="16" s="1"/>
  <c r="T8" i="16"/>
  <c r="U8" i="16"/>
  <c r="T11" i="16"/>
  <c r="U11" i="16"/>
  <c r="T10" i="16"/>
  <c r="U10" i="16"/>
  <c r="T7" i="16"/>
  <c r="U7" i="16" s="1"/>
  <c r="T6" i="16"/>
  <c r="U6" i="16"/>
  <c r="E10" i="14"/>
  <c r="E20" i="14"/>
  <c r="E6" i="14"/>
  <c r="E12" i="14"/>
  <c r="E13" i="14"/>
  <c r="E11" i="14"/>
  <c r="E14" i="14"/>
  <c r="E15" i="14"/>
  <c r="E16" i="14"/>
  <c r="E17" i="14"/>
  <c r="E5" i="14"/>
  <c r="E18" i="14"/>
  <c r="E19" i="14"/>
  <c r="E22" i="14"/>
  <c r="E23" i="14"/>
  <c r="E24" i="14"/>
  <c r="E25" i="14"/>
  <c r="E26" i="14"/>
  <c r="E27" i="14"/>
  <c r="E28" i="14"/>
  <c r="E31" i="14"/>
  <c r="E32" i="14"/>
  <c r="E33" i="14"/>
  <c r="E34" i="14"/>
  <c r="E36" i="14"/>
  <c r="E37" i="14"/>
  <c r="E39" i="14"/>
  <c r="E40" i="14"/>
  <c r="F16" i="15"/>
  <c r="F15" i="15"/>
  <c r="F14" i="15"/>
  <c r="F13" i="15"/>
  <c r="F12" i="15"/>
  <c r="F11" i="15"/>
  <c r="F10" i="15"/>
  <c r="F9" i="15"/>
  <c r="F8" i="15"/>
  <c r="F7" i="15"/>
  <c r="F6" i="15"/>
  <c r="L146" i="14"/>
  <c r="L113" i="15"/>
  <c r="L112" i="15"/>
  <c r="L114" i="15"/>
  <c r="L103" i="15"/>
  <c r="L104" i="15"/>
  <c r="L105" i="15"/>
  <c r="L106" i="15"/>
  <c r="L107" i="15"/>
  <c r="L108" i="15"/>
  <c r="L109" i="15"/>
  <c r="L110" i="15"/>
  <c r="L102" i="15"/>
  <c r="B14" i="16"/>
  <c r="B26" i="16"/>
  <c r="P31" i="16"/>
  <c r="Q31" i="16"/>
  <c r="P28" i="16"/>
  <c r="Q28" i="16"/>
  <c r="P27" i="16"/>
  <c r="Q27" i="16" s="1"/>
  <c r="P26" i="16"/>
  <c r="Q26" i="16"/>
  <c r="P10" i="16"/>
  <c r="Q10" i="16" s="1"/>
  <c r="P14" i="16"/>
  <c r="Q14" i="16" s="1"/>
  <c r="X14" i="16" s="1"/>
  <c r="W14" i="16"/>
  <c r="P11" i="16"/>
  <c r="Q11" i="16"/>
  <c r="P6" i="16"/>
  <c r="Q6" i="16"/>
  <c r="L150" i="15"/>
  <c r="L151" i="15"/>
  <c r="L152" i="15"/>
  <c r="L153" i="15"/>
  <c r="L154" i="15"/>
  <c r="L155" i="15"/>
  <c r="L149" i="15"/>
  <c r="L136" i="14"/>
  <c r="L137" i="14"/>
  <c r="L138" i="14"/>
  <c r="L135" i="14"/>
  <c r="L139" i="14"/>
  <c r="L134" i="14"/>
  <c r="B33" i="16"/>
  <c r="B31" i="16"/>
  <c r="B27" i="16"/>
  <c r="B29" i="16"/>
  <c r="B28" i="16"/>
  <c r="B10" i="16"/>
  <c r="B8" i="16"/>
  <c r="B20" i="16"/>
  <c r="B17" i="16"/>
  <c r="B11" i="16"/>
  <c r="B16" i="16"/>
  <c r="B12" i="16"/>
  <c r="B9" i="16"/>
  <c r="B7" i="16"/>
  <c r="L33" i="16"/>
  <c r="W33" i="16" s="1"/>
  <c r="X33" i="16" s="1"/>
  <c r="L31" i="16"/>
  <c r="M31" i="16"/>
  <c r="L27" i="16"/>
  <c r="M27" i="16" s="1"/>
  <c r="L29" i="16"/>
  <c r="M29" i="16"/>
  <c r="L28" i="16"/>
  <c r="M28" i="16"/>
  <c r="L26" i="16"/>
  <c r="M26" i="16"/>
  <c r="L10" i="16"/>
  <c r="L8" i="16"/>
  <c r="W8" i="16"/>
  <c r="L17" i="16"/>
  <c r="M17" i="16" s="1"/>
  <c r="L11" i="16"/>
  <c r="M11" i="16" s="1"/>
  <c r="L6" i="16"/>
  <c r="M6" i="16" s="1"/>
  <c r="L9" i="16"/>
  <c r="M9" i="16"/>
  <c r="L7" i="16"/>
  <c r="M7" i="16" s="1"/>
  <c r="L140" i="15"/>
  <c r="L139" i="15"/>
  <c r="L137" i="15"/>
  <c r="L138" i="15"/>
  <c r="L142" i="15"/>
  <c r="L143" i="15"/>
  <c r="L144" i="15"/>
  <c r="L141" i="15"/>
  <c r="L136" i="15"/>
  <c r="L128" i="14"/>
  <c r="L123" i="14"/>
  <c r="L127" i="14"/>
  <c r="L125" i="14"/>
  <c r="L129" i="14"/>
  <c r="L126" i="14"/>
  <c r="L124" i="14"/>
  <c r="L122" i="14"/>
  <c r="L119" i="15"/>
  <c r="L120" i="15"/>
  <c r="L112" i="14"/>
  <c r="L110" i="14"/>
  <c r="L114" i="14"/>
  <c r="L117" i="14"/>
  <c r="L115" i="14"/>
  <c r="L113" i="14"/>
  <c r="L116" i="14"/>
  <c r="L111" i="14"/>
  <c r="W4" i="16"/>
  <c r="D7" i="16"/>
  <c r="E7" i="16"/>
  <c r="H7" i="16"/>
  <c r="I7" i="16" s="1"/>
  <c r="D13" i="16"/>
  <c r="W13" i="16" s="1"/>
  <c r="X13" i="16" s="1"/>
  <c r="H9" i="16"/>
  <c r="I9" i="16" s="1"/>
  <c r="D6" i="16"/>
  <c r="E6" i="16"/>
  <c r="D12" i="16"/>
  <c r="W12" i="16" s="1"/>
  <c r="X12" i="16" s="1"/>
  <c r="H16" i="16"/>
  <c r="W16" i="16"/>
  <c r="X16" i="16" s="1"/>
  <c r="H11" i="16"/>
  <c r="I11" i="16"/>
  <c r="H17" i="16"/>
  <c r="I17" i="16" s="1"/>
  <c r="H20" i="16"/>
  <c r="I20" i="16" s="1"/>
  <c r="D26" i="16"/>
  <c r="E26" i="16" s="1"/>
  <c r="H26" i="16"/>
  <c r="I26" i="16"/>
  <c r="D28" i="16"/>
  <c r="E28" i="16" s="1"/>
  <c r="H28" i="16"/>
  <c r="I28" i="16" s="1"/>
  <c r="D29" i="16"/>
  <c r="W29" i="16" s="1"/>
  <c r="X29" i="16" s="1"/>
  <c r="H27" i="16"/>
  <c r="I27" i="16" s="1"/>
  <c r="H31" i="16"/>
  <c r="I31" i="16" s="1"/>
  <c r="L26" i="15"/>
  <c r="L27" i="15"/>
  <c r="L28" i="15"/>
  <c r="L29" i="15"/>
  <c r="L30" i="15"/>
  <c r="L31" i="15"/>
  <c r="L32" i="15"/>
  <c r="L33" i="15"/>
  <c r="L38" i="15"/>
  <c r="L39" i="15"/>
  <c r="L40" i="15"/>
  <c r="L41" i="15"/>
  <c r="L42" i="15"/>
  <c r="L43" i="15"/>
  <c r="L44" i="15"/>
  <c r="L45" i="15"/>
  <c r="L46" i="15"/>
  <c r="L47" i="15"/>
  <c r="L48" i="15"/>
  <c r="L49" i="15"/>
  <c r="L50" i="15"/>
  <c r="L51" i="15"/>
  <c r="L52" i="15"/>
  <c r="L53" i="15"/>
  <c r="L54" i="15"/>
  <c r="L55" i="15"/>
  <c r="L56" i="15"/>
  <c r="L57" i="15"/>
  <c r="L58" i="15"/>
  <c r="L63" i="15"/>
  <c r="L64" i="15"/>
  <c r="L65" i="15"/>
  <c r="L66" i="15"/>
  <c r="L67" i="15"/>
  <c r="L68" i="15"/>
  <c r="L69" i="15"/>
  <c r="L70" i="15"/>
  <c r="L71" i="15"/>
  <c r="L72" i="15"/>
  <c r="L77" i="15"/>
  <c r="L78" i="15"/>
  <c r="L79" i="15"/>
  <c r="L80" i="15"/>
  <c r="L81" i="15"/>
  <c r="L82" i="15"/>
  <c r="L83" i="15"/>
  <c r="L84" i="15"/>
  <c r="L85" i="15"/>
  <c r="L90" i="15"/>
  <c r="L91" i="15"/>
  <c r="L92" i="15"/>
  <c r="L93" i="15"/>
  <c r="L94" i="15"/>
  <c r="L95" i="15"/>
  <c r="L96" i="15"/>
  <c r="L97" i="15"/>
  <c r="L46" i="14"/>
  <c r="L47" i="14"/>
  <c r="L48" i="14"/>
  <c r="L49" i="14"/>
  <c r="L50" i="14"/>
  <c r="L51" i="14"/>
  <c r="L56" i="14"/>
  <c r="L57" i="14"/>
  <c r="L58" i="14"/>
  <c r="L59" i="14"/>
  <c r="L60" i="14"/>
  <c r="L65" i="14"/>
  <c r="L66" i="14"/>
  <c r="L67" i="14"/>
  <c r="L68" i="14"/>
  <c r="L73" i="14"/>
  <c r="L74" i="14"/>
  <c r="L75" i="14"/>
  <c r="L76" i="14"/>
  <c r="L77" i="14"/>
  <c r="L82" i="14"/>
  <c r="L83" i="14"/>
  <c r="L84" i="14"/>
  <c r="L85" i="14"/>
  <c r="L86" i="14"/>
  <c r="L87" i="14"/>
  <c r="L88" i="14"/>
  <c r="L89" i="14"/>
  <c r="L90" i="14"/>
  <c r="L91" i="14"/>
  <c r="L96" i="14"/>
  <c r="L97" i="14"/>
  <c r="L98" i="14"/>
  <c r="L99" i="14"/>
  <c r="L100" i="14"/>
  <c r="L101" i="14"/>
  <c r="L102" i="14"/>
  <c r="L103" i="14"/>
  <c r="L104" i="14"/>
  <c r="L105" i="14"/>
  <c r="U18" i="16"/>
  <c r="I16" i="16"/>
  <c r="E29" i="16"/>
  <c r="W31" i="16"/>
  <c r="X31" i="16" s="1"/>
  <c r="U32" i="16"/>
  <c r="E12" i="16"/>
  <c r="U35" i="16"/>
  <c r="W26" i="16"/>
  <c r="X26" i="16"/>
  <c r="M8" i="16"/>
  <c r="E13" i="16"/>
  <c r="W11" i="16"/>
  <c r="X11" i="16"/>
  <c r="W10" i="16"/>
  <c r="W6" i="16"/>
  <c r="X6" i="16" s="1"/>
  <c r="X15" i="16"/>
  <c r="X8" i="16"/>
  <c r="W20" i="16"/>
  <c r="W9" i="16"/>
  <c r="X9" i="16" s="1"/>
  <c r="U15" i="16"/>
  <c r="M10" i="16"/>
  <c r="X10" i="16"/>
  <c r="X20" i="16"/>
  <c r="X18" i="16"/>
  <c r="M30" i="16" l="1"/>
  <c r="W27" i="16"/>
  <c r="X27" i="16" s="1"/>
  <c r="M33" i="16"/>
  <c r="U34" i="16"/>
  <c r="W28" i="16"/>
  <c r="X28" i="16" s="1"/>
  <c r="W17" i="16"/>
  <c r="X17" i="16" s="1"/>
  <c r="W7" i="16"/>
  <c r="X7" i="16" s="1"/>
</calcChain>
</file>

<file path=xl/sharedStrings.xml><?xml version="1.0" encoding="utf-8"?>
<sst xmlns="http://schemas.openxmlformats.org/spreadsheetml/2006/main" count="1122" uniqueCount="367">
  <si>
    <t>16lb Hammer</t>
  </si>
  <si>
    <t>22lb Hammer</t>
  </si>
  <si>
    <t>16lb Shot</t>
  </si>
  <si>
    <t>22lb Shot</t>
  </si>
  <si>
    <t>1st</t>
  </si>
  <si>
    <t>2nd</t>
  </si>
  <si>
    <t>3rd</t>
  </si>
  <si>
    <t>4th</t>
  </si>
  <si>
    <t>5th</t>
  </si>
  <si>
    <t>WoB</t>
  </si>
  <si>
    <t>28lb Dist</t>
  </si>
  <si>
    <t>56lb Dist</t>
  </si>
  <si>
    <t>22 lb Hammer</t>
  </si>
  <si>
    <t>6th</t>
  </si>
  <si>
    <t>Name</t>
  </si>
  <si>
    <t>7th</t>
  </si>
  <si>
    <t>8th</t>
  </si>
  <si>
    <t>9th</t>
  </si>
  <si>
    <t>10th</t>
  </si>
  <si>
    <t>11th</t>
  </si>
  <si>
    <t>Caber</t>
  </si>
  <si>
    <t>Games Pts</t>
  </si>
  <si>
    <t>Points</t>
  </si>
  <si>
    <t># Games</t>
  </si>
  <si>
    <t>12th</t>
  </si>
  <si>
    <t>400m</t>
  </si>
  <si>
    <t>Kyle Cartmell</t>
  </si>
  <si>
    <t>Cameron Earnshaw</t>
  </si>
  <si>
    <t>Alistair Munro</t>
  </si>
  <si>
    <t>#7 ASSYNT POINTS</t>
  </si>
  <si>
    <t>#8 STRATHPEFFER POINTS</t>
  </si>
  <si>
    <t xml:space="preserve">7th   </t>
  </si>
  <si>
    <t>#9 - HELMSDALE POINTS</t>
  </si>
  <si>
    <t xml:space="preserve">3rd  </t>
  </si>
  <si>
    <t>#10 - GLENURQUHART POINTS</t>
  </si>
  <si>
    <t xml:space="preserve">1st   </t>
  </si>
  <si>
    <t xml:space="preserve">4th   </t>
  </si>
  <si>
    <t xml:space="preserve">5th   </t>
  </si>
  <si>
    <t>NTG</t>
  </si>
  <si>
    <t xml:space="preserve"> </t>
  </si>
  <si>
    <t>Elgin</t>
  </si>
  <si>
    <t>Strathardle</t>
  </si>
  <si>
    <t>Elgin A</t>
  </si>
  <si>
    <t>Elgin B</t>
  </si>
  <si>
    <t xml:space="preserve">2nd   </t>
  </si>
  <si>
    <t>#1 - TAIN POINTS</t>
  </si>
  <si>
    <t>#2 - LOCHCARRON POINTS</t>
  </si>
  <si>
    <t>#3 - DURNESS POINTS</t>
  </si>
  <si>
    <t>#4 - HALKIRK POINTS</t>
  </si>
  <si>
    <t>#5 - DORNOCH POINTS</t>
  </si>
  <si>
    <t>#6 - NEWTONMORE POINTS</t>
  </si>
  <si>
    <t>Position</t>
  </si>
  <si>
    <t>Sheath Toss</t>
  </si>
  <si>
    <t>Tain</t>
  </si>
  <si>
    <t>Lochcarron</t>
  </si>
  <si>
    <t>Durness</t>
  </si>
  <si>
    <t>Halkirk</t>
  </si>
  <si>
    <t>Dornoch</t>
  </si>
  <si>
    <t>Assynt</t>
  </si>
  <si>
    <t>Helms</t>
  </si>
  <si>
    <t>N'More</t>
  </si>
  <si>
    <t>StrathP</t>
  </si>
  <si>
    <t>Glenurq</t>
  </si>
  <si>
    <t>Address</t>
  </si>
  <si>
    <t>Helmsdale</t>
  </si>
  <si>
    <t>Strathpeffer</t>
  </si>
  <si>
    <t>Average</t>
  </si>
  <si>
    <t>m/s</t>
  </si>
  <si>
    <t>mph</t>
  </si>
  <si>
    <t>Av m/s</t>
  </si>
  <si>
    <t>Av mph</t>
  </si>
  <si>
    <t>Sprint</t>
  </si>
  <si>
    <t>Mile</t>
  </si>
  <si>
    <t>Total Pts</t>
  </si>
  <si>
    <t>HAHGA T&amp;F LEAGUE 2018</t>
  </si>
  <si>
    <t>200m</t>
  </si>
  <si>
    <t>800m</t>
  </si>
  <si>
    <t>Cycling</t>
  </si>
  <si>
    <t>One Lap Timed - Seniors</t>
  </si>
  <si>
    <t>800m H - Seniors</t>
  </si>
  <si>
    <t>1st – Kyle Gordon, Ardross – 29.14s   2nd – Cameron Earnshaw, Thurso   3rd – Kenny Dey, Forres</t>
  </si>
  <si>
    <t>1st – Kyle Cartmell, Elgin   2nd – Cameron Earnshaw, Thurso   3rd – Kyle Gordon, Ardross</t>
  </si>
  <si>
    <t>Kyle Gordon</t>
  </si>
  <si>
    <t>Kenny Dey</t>
  </si>
  <si>
    <t>Sinclair Patience</t>
  </si>
  <si>
    <t>George Evans</t>
  </si>
  <si>
    <t>Jason Young</t>
  </si>
  <si>
    <t>Dale Walker</t>
  </si>
  <si>
    <t>Harry Zagorski</t>
  </si>
  <si>
    <t>Harry Hancock</t>
  </si>
  <si>
    <t>Inverness</t>
  </si>
  <si>
    <t>Inver</t>
  </si>
  <si>
    <t>Fettercairn</t>
  </si>
  <si>
    <t>Alness</t>
  </si>
  <si>
    <t>Boat of Garten</t>
  </si>
  <si>
    <t>Bruce Donald</t>
  </si>
  <si>
    <t>Banff</t>
  </si>
  <si>
    <t>Michael MacGillivary</t>
  </si>
  <si>
    <t>Tom Evans</t>
  </si>
  <si>
    <t>Andrew MacGillivary</t>
  </si>
  <si>
    <t>Gregory MacGillivary</t>
  </si>
  <si>
    <t>Angus Mohun</t>
  </si>
  <si>
    <t>Andrew Raeburn</t>
  </si>
  <si>
    <t>Reubans Thomson (J)</t>
  </si>
  <si>
    <t>Lewis Dey (J)</t>
  </si>
  <si>
    <t>Heidi Thomson (J)</t>
  </si>
  <si>
    <t>Pts</t>
  </si>
  <si>
    <t>Tot Pts</t>
  </si>
  <si>
    <t>JUNIORS</t>
  </si>
  <si>
    <t xml:space="preserve"> Full results for the all cycling events, are listed in the respective Games coloured tabs</t>
  </si>
  <si>
    <t>Lap (s)</t>
  </si>
  <si>
    <t>Eoghan Gollan</t>
  </si>
  <si>
    <t xml:space="preserve">Sinclair Patience </t>
  </si>
  <si>
    <t>John MacLeod</t>
  </si>
  <si>
    <t>Christoph Maier</t>
  </si>
  <si>
    <t>-</t>
  </si>
  <si>
    <t>Lochinver</t>
  </si>
  <si>
    <t>Germany</t>
  </si>
  <si>
    <t>LJ</t>
  </si>
  <si>
    <t>TJ</t>
  </si>
  <si>
    <t>HJ</t>
  </si>
  <si>
    <t>#1 - TAIN POINTS - 14/7/18 - Points are carried over to League, only if the athlete is a FULL member of the SHGA, prior to time of event</t>
  </si>
  <si>
    <t>#2 - LOCHCARRON POINTS - 21/7/18  - Points are carried over to League, only if the athlete is a FULL member of the SHGA, prior to time of event</t>
  </si>
  <si>
    <t>Fraser MacDonald</t>
  </si>
  <si>
    <t>Scott MacDonald</t>
  </si>
  <si>
    <t>Graham Bee</t>
  </si>
  <si>
    <t>Findlay MacDonald</t>
  </si>
  <si>
    <t>Gavin Bryson</t>
  </si>
  <si>
    <t>Wesley McKibben</t>
  </si>
  <si>
    <t>Andrew McCarrey</t>
  </si>
  <si>
    <t>Jim Johnstone</t>
  </si>
  <si>
    <t>Adrian Chlebry</t>
  </si>
  <si>
    <t>Mark Johnstone</t>
  </si>
  <si>
    <t>Eoinn Coull</t>
  </si>
  <si>
    <t>Da Tal Shanly</t>
  </si>
  <si>
    <t>Richard Fisher</t>
  </si>
  <si>
    <t>Liam Pullman</t>
  </si>
  <si>
    <t>Miguel Caballero</t>
  </si>
  <si>
    <t>Dan Tarbox</t>
  </si>
  <si>
    <t>Ewen McMillan</t>
  </si>
  <si>
    <t>Darren Lewis</t>
  </si>
  <si>
    <t>Grant Henderson</t>
  </si>
  <si>
    <t>Lee Jace</t>
  </si>
  <si>
    <t>9th eq</t>
  </si>
  <si>
    <t>13th eq</t>
  </si>
  <si>
    <t>18th</t>
  </si>
  <si>
    <t>Dingwall</t>
  </si>
  <si>
    <t>#3 - DURNESS POINTS - 27/7/18  - Points are carried over to League, only if the athlete is a FULL member of the SHGA, prior to time of event</t>
  </si>
  <si>
    <t>#4 - HALKIRK POINTS - 28/7/18  - Points are carried over to League, only if the athlete is a FULL member of the SHGA, prior to time of event</t>
  </si>
  <si>
    <t>#5 - DORNOCH POINTS - 3/8/18  - Points are carried over to League, only if the athlete is a FULL member of the SHGA, prior to time of event</t>
  </si>
  <si>
    <t>#6 - NEWTONMORE POINTS - 4/8/18  - Points are carried over to League, only if the athlete is a FULL member of the SHGA, prior to time of event</t>
  </si>
  <si>
    <t>#7 - ASSYNT POINTS - 10/8/18  - Points are carried over to League, only if the athlete is a FULL member of the SHGA, prior to time of event</t>
  </si>
  <si>
    <t>#8 - STRATHPEFFER POINTS - 11/8/18  - Points are carried over to League, only if the athlete is a FULL member of the SHGA, prior to time of event</t>
  </si>
  <si>
    <t>#9 - HELMSDALE POINTS - 18/8/18  - Points are carried over to League, only if the athlete is a FULL member of the SHGA, prior to time of event</t>
  </si>
  <si>
    <t>#10 - GLENURQUHART POINTS - 25/8/18  - Points are carried over to League, only if the athlete is a FULL member of the SHGA, prior to time of event</t>
  </si>
  <si>
    <t>Drumnadrochit</t>
  </si>
  <si>
    <t>N/A</t>
  </si>
  <si>
    <t>16th eq</t>
  </si>
  <si>
    <t>1st eq</t>
  </si>
  <si>
    <t>3rd eq</t>
  </si>
  <si>
    <t>One Lap Cycling League</t>
  </si>
  <si>
    <t>Vladislav Tulackek</t>
  </si>
  <si>
    <t>Scott Rider</t>
  </si>
  <si>
    <t>Jamie Gunn</t>
  </si>
  <si>
    <t>Murdo Masterson</t>
  </si>
  <si>
    <t>Czech Republic</t>
  </si>
  <si>
    <t>England</t>
  </si>
  <si>
    <t>Scotland</t>
  </si>
  <si>
    <t>Jax Thoirs</t>
  </si>
  <si>
    <t>Ewen Bradley</t>
  </si>
  <si>
    <t>Blair Wallace</t>
  </si>
  <si>
    <t>Rich Purvis</t>
  </si>
  <si>
    <t>Lewis Urquhart</t>
  </si>
  <si>
    <t>Pablo</t>
  </si>
  <si>
    <t>Andre Rvalov</t>
  </si>
  <si>
    <t>Edmon Cartro</t>
  </si>
  <si>
    <t>Adam MacKenzie</t>
  </si>
  <si>
    <t>7th eq.</t>
  </si>
  <si>
    <t>Allan Hamilton</t>
  </si>
  <si>
    <t>W Whitehead</t>
  </si>
  <si>
    <t>Finlay Murray</t>
  </si>
  <si>
    <t>Imhotep Booth</t>
  </si>
  <si>
    <t>Kenny McGruer</t>
  </si>
  <si>
    <t>Laura Stewart</t>
  </si>
  <si>
    <t>Edinburgh</t>
  </si>
  <si>
    <t>Glasgow</t>
  </si>
  <si>
    <t>8th eq.</t>
  </si>
  <si>
    <t>Lukasz Wenta</t>
  </si>
  <si>
    <t>Matt Hand</t>
  </si>
  <si>
    <t>Craig Sinclair</t>
  </si>
  <si>
    <t>Drumoak</t>
  </si>
  <si>
    <t>Curtis Durocher</t>
  </si>
  <si>
    <t>USA</t>
  </si>
  <si>
    <t>Ken Telfer</t>
  </si>
  <si>
    <t>Andrew Hoyako</t>
  </si>
  <si>
    <t>Shoji Leagh</t>
  </si>
  <si>
    <t>Dylan Higgs</t>
  </si>
  <si>
    <t>Anna McTaggert</t>
  </si>
  <si>
    <t>220yds</t>
  </si>
  <si>
    <t>440yds</t>
  </si>
  <si>
    <t>880yds</t>
  </si>
  <si>
    <t>SLJ</t>
  </si>
  <si>
    <t>Ian Sargeant</t>
  </si>
  <si>
    <t>Alex Marwick</t>
  </si>
  <si>
    <t>Kevin Belton</t>
  </si>
  <si>
    <t>Ian Grant</t>
  </si>
  <si>
    <t>Mike Atkinson</t>
  </si>
  <si>
    <t>Daniel Carlin</t>
  </si>
  <si>
    <t>Stuart Anderson</t>
  </si>
  <si>
    <t>Conon Quinn</t>
  </si>
  <si>
    <t>J. D. MacLeod</t>
  </si>
  <si>
    <t>Duncan Steward</t>
  </si>
  <si>
    <t>Celine Gibb</t>
  </si>
  <si>
    <t>East Kilbride</t>
  </si>
  <si>
    <t>Lochearnhead</t>
  </si>
  <si>
    <t>Barrhead</t>
  </si>
  <si>
    <t>Nethybridge</t>
  </si>
  <si>
    <t>Newtonmore</t>
  </si>
  <si>
    <t>Canada</t>
  </si>
  <si>
    <t>Clevedon</t>
  </si>
  <si>
    <t>Eleanor Briggs</t>
  </si>
  <si>
    <t>Alex Carcas</t>
  </si>
  <si>
    <t>Harrison MacCarthy</t>
  </si>
  <si>
    <t>Colin Donnely</t>
  </si>
  <si>
    <t>Sam Bryan</t>
  </si>
  <si>
    <t>David Allen</t>
  </si>
  <si>
    <t>James Griffiths</t>
  </si>
  <si>
    <t>Ewen Brown</t>
  </si>
  <si>
    <t>David Allan</t>
  </si>
  <si>
    <t>Grantown on Spey</t>
  </si>
  <si>
    <t>Due to unforseen circumstances with their field, the Invercharron Games, 2018 are cancelled. The final Timed One Lap Cycling event, will now take place at the Grantown on Spey Highland Games, on Sunday 26th August</t>
  </si>
  <si>
    <t>The results for the final HAHGA Timed One Lap Cycling Event, which was due to be held at the Invercharron Highland Games, will be be held at the Grantown on Spey Highland Games.      The results will be recorded here.</t>
  </si>
  <si>
    <t>Track</t>
  </si>
  <si>
    <t>Martin Schiller</t>
  </si>
  <si>
    <t>Jason McDonald</t>
  </si>
  <si>
    <t>Austria</t>
  </si>
  <si>
    <t>Lucas Prettenthaller</t>
  </si>
  <si>
    <t>David Melnicuk</t>
  </si>
  <si>
    <t>Tom Armstrong</t>
  </si>
  <si>
    <t>Stephen MacKenzie</t>
  </si>
  <si>
    <t>Murphy Hand</t>
  </si>
  <si>
    <t>Morris Dillon</t>
  </si>
  <si>
    <t>Harry Scarlett</t>
  </si>
  <si>
    <t>Ewan Larnicol</t>
  </si>
  <si>
    <t>David Holgate</t>
  </si>
  <si>
    <t>Scott Wilson</t>
  </si>
  <si>
    <t>Nathan Boute</t>
  </si>
  <si>
    <t>Lucas Prettenthaler</t>
  </si>
  <si>
    <t>Matt Hobbs</t>
  </si>
  <si>
    <t>Greg Walker</t>
  </si>
  <si>
    <t>James Young</t>
  </si>
  <si>
    <t>Grieg Walker</t>
  </si>
  <si>
    <t>Insch</t>
  </si>
  <si>
    <t>Donald Bradley</t>
  </si>
  <si>
    <t>Ross Gollan</t>
  </si>
  <si>
    <t>Ian Ross</t>
  </si>
  <si>
    <t>Alec Marwick</t>
  </si>
  <si>
    <t>Hamish Hickey</t>
  </si>
  <si>
    <t>Sengo Mouzas</t>
  </si>
  <si>
    <t>SHGA</t>
  </si>
  <si>
    <t>Members</t>
  </si>
  <si>
    <t>Member</t>
  </si>
  <si>
    <t>Pts c/o</t>
  </si>
  <si>
    <t>Full</t>
  </si>
  <si>
    <t>Day</t>
  </si>
  <si>
    <t>Kerry MacPhee</t>
  </si>
  <si>
    <t>13th</t>
  </si>
  <si>
    <t>Charles Fletcher</t>
  </si>
  <si>
    <t>Mark Munro</t>
  </si>
  <si>
    <t>Angus Henry (J)</t>
  </si>
  <si>
    <t>Victor Atkinson (J)</t>
  </si>
  <si>
    <t>Rory Wood (J)</t>
  </si>
  <si>
    <t>Lucy MacLeod (J)</t>
  </si>
  <si>
    <t>Murray Gunn</t>
  </si>
  <si>
    <t>Maxime Reomiez</t>
  </si>
  <si>
    <t>Fabien Pathemey</t>
  </si>
  <si>
    <t>France</t>
  </si>
  <si>
    <t>Duncan Doig</t>
  </si>
  <si>
    <t>Noel Craine</t>
  </si>
  <si>
    <t>Alasdair Couper</t>
  </si>
  <si>
    <t>Wim Chalmet</t>
  </si>
  <si>
    <t>Points scored from the 10 individual Games are listed below. Full results are listed in their respective coloured tabs</t>
  </si>
  <si>
    <t>HAHGA T&amp;F League event results, from the 10 individual Games, are listed below. Full results for all events, are listed in their respective coloured tabs.</t>
  </si>
  <si>
    <t>THE INVERCHARRON HIGHLAND GAMES, WHICH WERE SCHEDULED FOR SATURDAY 15TH SEPTEMBER, 2018, HAVE BEEN CANCELLED,              DUE TO UNFORSEEN PROBLEMS WITH THEIR GAMES FIELD, WHICH ARE BEYOND THE COMMITTEE'S CONTROL.</t>
  </si>
  <si>
    <t>League only applies to Full S.H.G.A. Registered Members. To be eligible for League prizes, athletes must have competed in at least 6 Member Games, in the 2018 season.</t>
  </si>
  <si>
    <t xml:space="preserve">  </t>
  </si>
  <si>
    <t>Alistair Beaton</t>
  </si>
  <si>
    <t>Gillian Gordon</t>
  </si>
  <si>
    <t>Bethany Evans</t>
  </si>
  <si>
    <t>Harrison McCartney</t>
  </si>
  <si>
    <t>Coventry</t>
  </si>
  <si>
    <t>Ranald Fraser</t>
  </si>
  <si>
    <t>Jamie O' Sulliven</t>
  </si>
  <si>
    <t>Allan Smith</t>
  </si>
  <si>
    <t>GLENURQUHART HIGHLAND GAMES 25/8/18 – HEAVY RESULTS</t>
  </si>
  <si>
    <r>
      <t>1</t>
    </r>
    <r>
      <rPr>
        <vertAlign val="superscript"/>
        <sz val="11"/>
        <color indexed="8"/>
        <rFont val="Calibri"/>
        <family val="2"/>
      </rPr>
      <t>st</t>
    </r>
    <r>
      <rPr>
        <sz val="11"/>
        <color theme="1"/>
        <rFont val="Calibri"/>
        <family val="2"/>
        <scheme val="minor"/>
      </rPr>
      <t xml:space="preserve"> – Jason Young, Inver, 43’ 6.5”</t>
    </r>
  </si>
  <si>
    <r>
      <t>2</t>
    </r>
    <r>
      <rPr>
        <vertAlign val="superscript"/>
        <sz val="11"/>
        <color indexed="8"/>
        <rFont val="Calibri"/>
        <family val="2"/>
      </rPr>
      <t>nd</t>
    </r>
    <r>
      <rPr>
        <sz val="11"/>
        <color theme="1"/>
        <rFont val="Calibri"/>
        <family val="2"/>
        <scheme val="minor"/>
      </rPr>
      <t xml:space="preserve"> – Allan Smith, Edinburgh, 41’ 4”</t>
    </r>
  </si>
  <si>
    <r>
      <t>4</t>
    </r>
    <r>
      <rPr>
        <vertAlign val="superscript"/>
        <sz val="11"/>
        <color indexed="8"/>
        <rFont val="Calibri"/>
        <family val="2"/>
      </rPr>
      <t>th</t>
    </r>
    <r>
      <rPr>
        <sz val="11"/>
        <color theme="1"/>
        <rFont val="Calibri"/>
        <family val="2"/>
        <scheme val="minor"/>
      </rPr>
      <t xml:space="preserve"> – Harry Zagorski, Alness, 35’ 9”</t>
    </r>
  </si>
  <si>
    <t>28lb WFD</t>
  </si>
  <si>
    <r>
      <t>1</t>
    </r>
    <r>
      <rPr>
        <vertAlign val="superscript"/>
        <sz val="11"/>
        <color indexed="8"/>
        <rFont val="Calibri"/>
        <family val="2"/>
      </rPr>
      <t>st</t>
    </r>
    <r>
      <rPr>
        <sz val="11"/>
        <color theme="1"/>
        <rFont val="Calibri"/>
        <family val="2"/>
        <scheme val="minor"/>
      </rPr>
      <t xml:space="preserve"> – Jason Young, Inver, 65’ 2.5”</t>
    </r>
  </si>
  <si>
    <r>
      <t>2</t>
    </r>
    <r>
      <rPr>
        <vertAlign val="superscript"/>
        <sz val="11"/>
        <color indexed="8"/>
        <rFont val="Calibri"/>
        <family val="2"/>
      </rPr>
      <t>nd</t>
    </r>
    <r>
      <rPr>
        <sz val="11"/>
        <color theme="1"/>
        <rFont val="Calibri"/>
        <family val="2"/>
        <scheme val="minor"/>
      </rPr>
      <t xml:space="preserve"> – Ranald Fraser, Stornoway, 62’ 0”</t>
    </r>
  </si>
  <si>
    <r>
      <t>3</t>
    </r>
    <r>
      <rPr>
        <vertAlign val="superscript"/>
        <sz val="11"/>
        <color indexed="8"/>
        <rFont val="Calibri"/>
        <family val="2"/>
      </rPr>
      <t>rd</t>
    </r>
    <r>
      <rPr>
        <sz val="11"/>
        <color theme="1"/>
        <rFont val="Calibri"/>
        <family val="2"/>
        <scheme val="minor"/>
      </rPr>
      <t xml:space="preserve"> – Harry Zagorski, Alness, 53’ 5”</t>
    </r>
  </si>
  <si>
    <r>
      <t>4</t>
    </r>
    <r>
      <rPr>
        <vertAlign val="superscript"/>
        <sz val="11"/>
        <color indexed="8"/>
        <rFont val="Calibri"/>
        <family val="2"/>
      </rPr>
      <t>th</t>
    </r>
    <r>
      <rPr>
        <sz val="11"/>
        <color theme="1"/>
        <rFont val="Calibri"/>
        <family val="2"/>
        <scheme val="minor"/>
      </rPr>
      <t xml:space="preserve"> – Allan Smith, Edinburgh, 45’ 8”</t>
    </r>
  </si>
  <si>
    <r>
      <t>1</t>
    </r>
    <r>
      <rPr>
        <vertAlign val="superscript"/>
        <sz val="11"/>
        <color indexed="8"/>
        <rFont val="Calibri"/>
        <family val="2"/>
      </rPr>
      <t>st</t>
    </r>
    <r>
      <rPr>
        <sz val="11"/>
        <color theme="1"/>
        <rFont val="Calibri"/>
        <family val="2"/>
        <scheme val="minor"/>
      </rPr>
      <t xml:space="preserve"> – Ranald Fraser, Stornoway, 117’ 5.5”</t>
    </r>
  </si>
  <si>
    <r>
      <t>2</t>
    </r>
    <r>
      <rPr>
        <vertAlign val="superscript"/>
        <sz val="11"/>
        <color indexed="8"/>
        <rFont val="Calibri"/>
        <family val="2"/>
      </rPr>
      <t>nd</t>
    </r>
    <r>
      <rPr>
        <sz val="11"/>
        <color theme="1"/>
        <rFont val="Calibri"/>
        <family val="2"/>
        <scheme val="minor"/>
      </rPr>
      <t xml:space="preserve"> – Jason Young, Inver, 105’ 4”</t>
    </r>
  </si>
  <si>
    <r>
      <t>3</t>
    </r>
    <r>
      <rPr>
        <vertAlign val="superscript"/>
        <sz val="11"/>
        <color indexed="8"/>
        <rFont val="Calibri"/>
        <family val="2"/>
      </rPr>
      <t>rd</t>
    </r>
    <r>
      <rPr>
        <sz val="11"/>
        <color theme="1"/>
        <rFont val="Calibri"/>
        <family val="2"/>
        <scheme val="minor"/>
      </rPr>
      <t xml:space="preserve"> – Allan Smith, Edinburgh, 94’ 9”</t>
    </r>
  </si>
  <si>
    <r>
      <t>4</t>
    </r>
    <r>
      <rPr>
        <vertAlign val="superscript"/>
        <sz val="11"/>
        <color indexed="8"/>
        <rFont val="Calibri"/>
        <family val="2"/>
      </rPr>
      <t>th</t>
    </r>
    <r>
      <rPr>
        <sz val="11"/>
        <color theme="1"/>
        <rFont val="Calibri"/>
        <family val="2"/>
        <scheme val="minor"/>
      </rPr>
      <t xml:space="preserve"> – Harry Zagorski, Alness – 89’ 8”</t>
    </r>
  </si>
  <si>
    <t>56lb WOB</t>
  </si>
  <si>
    <r>
      <t>1</t>
    </r>
    <r>
      <rPr>
        <vertAlign val="superscript"/>
        <sz val="11"/>
        <color indexed="8"/>
        <rFont val="Calibri"/>
        <family val="2"/>
      </rPr>
      <t>st</t>
    </r>
    <r>
      <rPr>
        <sz val="11"/>
        <color theme="1"/>
        <rFont val="Calibri"/>
        <family val="2"/>
        <scheme val="minor"/>
      </rPr>
      <t xml:space="preserve"> – Jason Young, Inver - 13’ 0”</t>
    </r>
  </si>
  <si>
    <r>
      <t>3</t>
    </r>
    <r>
      <rPr>
        <vertAlign val="superscript"/>
        <sz val="11"/>
        <color indexed="8"/>
        <rFont val="Calibri"/>
        <family val="2"/>
      </rPr>
      <t>rd</t>
    </r>
    <r>
      <rPr>
        <sz val="11"/>
        <color theme="1"/>
        <rFont val="Calibri"/>
        <family val="2"/>
        <scheme val="minor"/>
      </rPr>
      <t xml:space="preserve"> eq. – Ranald Fraser, Stornoway &amp; Allan Smith, Edinburgh – 11’ 0”</t>
    </r>
  </si>
  <si>
    <r>
      <t>1</t>
    </r>
    <r>
      <rPr>
        <vertAlign val="superscript"/>
        <sz val="11"/>
        <color indexed="8"/>
        <rFont val="Calibri"/>
        <family val="2"/>
      </rPr>
      <t>st</t>
    </r>
    <r>
      <rPr>
        <sz val="11"/>
        <color theme="1"/>
        <rFont val="Calibri"/>
        <family val="2"/>
        <scheme val="minor"/>
      </rPr>
      <t xml:space="preserve"> – Jason Young, Inver – 50 deg.</t>
    </r>
  </si>
  <si>
    <r>
      <t>2</t>
    </r>
    <r>
      <rPr>
        <vertAlign val="superscript"/>
        <sz val="11"/>
        <color indexed="8"/>
        <rFont val="Calibri"/>
        <family val="2"/>
      </rPr>
      <t>nd</t>
    </r>
    <r>
      <rPr>
        <sz val="11"/>
        <color theme="1"/>
        <rFont val="Calibri"/>
        <family val="2"/>
        <scheme val="minor"/>
      </rPr>
      <t xml:space="preserve"> – Ranald Fraser, Stornoway - 40 deg.</t>
    </r>
  </si>
  <si>
    <r>
      <t>3</t>
    </r>
    <r>
      <rPr>
        <vertAlign val="superscript"/>
        <sz val="11"/>
        <color indexed="8"/>
        <rFont val="Calibri"/>
        <family val="2"/>
      </rPr>
      <t>rd</t>
    </r>
    <r>
      <rPr>
        <sz val="11"/>
        <color theme="1"/>
        <rFont val="Calibri"/>
        <family val="2"/>
        <scheme val="minor"/>
      </rPr>
      <t xml:space="preserve"> – Harry Hancock, Boat of Garten – 30 deg.</t>
    </r>
  </si>
  <si>
    <r>
      <t>4</t>
    </r>
    <r>
      <rPr>
        <vertAlign val="superscript"/>
        <sz val="11"/>
        <color indexed="8"/>
        <rFont val="Calibri"/>
        <family val="2"/>
      </rPr>
      <t>th</t>
    </r>
    <r>
      <rPr>
        <sz val="11"/>
        <color theme="1"/>
        <rFont val="Calibri"/>
        <family val="2"/>
        <scheme val="minor"/>
      </rPr>
      <t xml:space="preserve"> – Allan Smith, Edinburgh – 20 deg.</t>
    </r>
  </si>
  <si>
    <r>
      <t>3</t>
    </r>
    <r>
      <rPr>
        <vertAlign val="superscript"/>
        <sz val="11"/>
        <color indexed="8"/>
        <rFont val="Calibri"/>
        <family val="2"/>
      </rPr>
      <t>rd</t>
    </r>
    <r>
      <rPr>
        <sz val="11"/>
        <color theme="1"/>
        <rFont val="Calibri"/>
        <family val="2"/>
        <scheme val="minor"/>
      </rPr>
      <t xml:space="preserve"> – Ranald Fraser, Stornoway, 39’ 1.5”</t>
    </r>
  </si>
  <si>
    <r>
      <t>2</t>
    </r>
    <r>
      <rPr>
        <vertAlign val="superscript"/>
        <sz val="11"/>
        <color indexed="8"/>
        <rFont val="Calibri"/>
        <family val="2"/>
      </rPr>
      <t>nd</t>
    </r>
    <r>
      <rPr>
        <sz val="11"/>
        <color theme="1"/>
        <rFont val="Calibri"/>
        <family val="2"/>
        <scheme val="minor"/>
      </rPr>
      <t xml:space="preserve"> – Harry Zagorski, Alness – 12’ 6”</t>
    </r>
  </si>
  <si>
    <t>Luke Davidson</t>
  </si>
  <si>
    <t>Lucas Cairns</t>
  </si>
  <si>
    <t>Cameron MacKintosh</t>
  </si>
  <si>
    <t>Jamie Miller</t>
  </si>
  <si>
    <t>SHGA #</t>
  </si>
  <si>
    <t>18/140</t>
  </si>
  <si>
    <t>18/128</t>
  </si>
  <si>
    <t>18/182</t>
  </si>
  <si>
    <t>18/643</t>
  </si>
  <si>
    <t>18/159</t>
  </si>
  <si>
    <t>18/160</t>
  </si>
  <si>
    <t>18/394</t>
  </si>
  <si>
    <t>18/125</t>
  </si>
  <si>
    <t>18/232</t>
  </si>
  <si>
    <t>18/305</t>
  </si>
  <si>
    <t>18/682</t>
  </si>
  <si>
    <t>18/081</t>
  </si>
  <si>
    <t>18/645</t>
  </si>
  <si>
    <t>18/646</t>
  </si>
  <si>
    <t>League only applies to Full S.H.G.A. Registered Members. Athletes MUST be Members PRIOR to their first event</t>
  </si>
  <si>
    <t>18/695</t>
  </si>
  <si>
    <t>Stephen MacKay</t>
  </si>
  <si>
    <t>GLENURQUHART HIGHLAND GAMES 25/8/18 – TRACK &amp; FIELD RESULTS</t>
  </si>
  <si>
    <r>
      <t>1</t>
    </r>
    <r>
      <rPr>
        <vertAlign val="superscript"/>
        <sz val="11"/>
        <color indexed="8"/>
        <rFont val="Calibri"/>
        <family val="2"/>
      </rPr>
      <t>st</t>
    </r>
    <r>
      <rPr>
        <sz val="11"/>
        <color theme="1"/>
        <rFont val="Calibri"/>
        <family val="2"/>
        <scheme val="minor"/>
      </rPr>
      <t xml:space="preserve"> – Stephen Mackay, Inverness</t>
    </r>
  </si>
  <si>
    <r>
      <t>2</t>
    </r>
    <r>
      <rPr>
        <vertAlign val="superscript"/>
        <sz val="11"/>
        <color indexed="8"/>
        <rFont val="Calibri"/>
        <family val="2"/>
      </rPr>
      <t>nd</t>
    </r>
    <r>
      <rPr>
        <sz val="11"/>
        <color theme="1"/>
        <rFont val="Calibri"/>
        <family val="2"/>
        <scheme val="minor"/>
      </rPr>
      <t xml:space="preserve"> – Cameron MacKintosh, Inverness</t>
    </r>
  </si>
  <si>
    <r>
      <t>3</t>
    </r>
    <r>
      <rPr>
        <vertAlign val="superscript"/>
        <sz val="11"/>
        <color indexed="8"/>
        <rFont val="Calibri"/>
        <family val="2"/>
      </rPr>
      <t>rd</t>
    </r>
    <r>
      <rPr>
        <sz val="11"/>
        <color theme="1"/>
        <rFont val="Calibri"/>
        <family val="2"/>
        <scheme val="minor"/>
      </rPr>
      <t xml:space="preserve"> – Luke Daviodson, Inverness</t>
    </r>
  </si>
  <si>
    <r>
      <t>1</t>
    </r>
    <r>
      <rPr>
        <vertAlign val="superscript"/>
        <sz val="11"/>
        <color indexed="8"/>
        <rFont val="Calibri"/>
        <family val="2"/>
      </rPr>
      <t>st</t>
    </r>
    <r>
      <rPr>
        <sz val="11"/>
        <color theme="1"/>
        <rFont val="Calibri"/>
        <family val="2"/>
        <scheme val="minor"/>
      </rPr>
      <t xml:space="preserve"> – Stephen MacKay, Inverness</t>
    </r>
  </si>
  <si>
    <r>
      <t>2</t>
    </r>
    <r>
      <rPr>
        <vertAlign val="superscript"/>
        <sz val="11"/>
        <color indexed="8"/>
        <rFont val="Calibri"/>
        <family val="2"/>
      </rPr>
      <t>nd</t>
    </r>
    <r>
      <rPr>
        <sz val="11"/>
        <color theme="1"/>
        <rFont val="Calibri"/>
        <family val="2"/>
        <scheme val="minor"/>
      </rPr>
      <t xml:space="preserve"> – Luke Davidson, Inverness</t>
    </r>
  </si>
  <si>
    <t>Long Jump</t>
  </si>
  <si>
    <r>
      <t>1</t>
    </r>
    <r>
      <rPr>
        <vertAlign val="superscript"/>
        <sz val="11"/>
        <color indexed="8"/>
        <rFont val="Calibri"/>
        <family val="2"/>
      </rPr>
      <t>st</t>
    </r>
    <r>
      <rPr>
        <sz val="11"/>
        <color theme="1"/>
        <rFont val="Calibri"/>
        <family val="2"/>
        <scheme val="minor"/>
      </rPr>
      <t xml:space="preserve"> – Allan Smith, Edinburgh</t>
    </r>
  </si>
  <si>
    <r>
      <t>2</t>
    </r>
    <r>
      <rPr>
        <vertAlign val="superscript"/>
        <sz val="11"/>
        <color indexed="8"/>
        <rFont val="Calibri"/>
        <family val="2"/>
      </rPr>
      <t>nd</t>
    </r>
    <r>
      <rPr>
        <sz val="11"/>
        <color theme="1"/>
        <rFont val="Calibri"/>
        <family val="2"/>
        <scheme val="minor"/>
      </rPr>
      <t xml:space="preserve"> – Tom Evans, Inverness</t>
    </r>
  </si>
  <si>
    <r>
      <t>3</t>
    </r>
    <r>
      <rPr>
        <vertAlign val="superscript"/>
        <sz val="11"/>
        <color indexed="8"/>
        <rFont val="Calibri"/>
        <family val="2"/>
      </rPr>
      <t>rd</t>
    </r>
    <r>
      <rPr>
        <sz val="11"/>
        <color theme="1"/>
        <rFont val="Calibri"/>
        <family val="2"/>
        <scheme val="minor"/>
      </rPr>
      <t xml:space="preserve"> – Jamie Miller, Inverness</t>
    </r>
  </si>
  <si>
    <t>Triple Jump</t>
  </si>
  <si>
    <r>
      <t>3</t>
    </r>
    <r>
      <rPr>
        <vertAlign val="superscript"/>
        <sz val="11"/>
        <color indexed="8"/>
        <rFont val="Calibri"/>
        <family val="2"/>
      </rPr>
      <t>rd</t>
    </r>
    <r>
      <rPr>
        <sz val="11"/>
        <color theme="1"/>
        <rFont val="Calibri"/>
        <family val="2"/>
        <scheme val="minor"/>
      </rPr>
      <t xml:space="preserve"> – Tom Evans, Inverness</t>
    </r>
  </si>
  <si>
    <t>High Jump</t>
  </si>
  <si>
    <r>
      <t>3</t>
    </r>
    <r>
      <rPr>
        <vertAlign val="superscript"/>
        <sz val="11"/>
        <color indexed="8"/>
        <rFont val="Calibri"/>
        <family val="2"/>
      </rPr>
      <t>rd</t>
    </r>
    <r>
      <rPr>
        <sz val="11"/>
        <color theme="1"/>
        <rFont val="Calibri"/>
        <family val="2"/>
        <scheme val="minor"/>
      </rPr>
      <t xml:space="preserve"> – Cameron MacKintosh, Inverness</t>
    </r>
  </si>
  <si>
    <r>
      <t>3</t>
    </r>
    <r>
      <rPr>
        <vertAlign val="superscript"/>
        <sz val="11"/>
        <color indexed="8"/>
        <rFont val="Calibri"/>
        <family val="2"/>
      </rPr>
      <t>rd</t>
    </r>
    <r>
      <rPr>
        <sz val="11"/>
        <color theme="1"/>
        <rFont val="Calibri"/>
        <family val="2"/>
        <scheme val="minor"/>
      </rPr>
      <t xml:space="preserve"> – Lucas Cairns, Inverness</t>
    </r>
  </si>
  <si>
    <t>Stornoway</t>
  </si>
  <si>
    <t>13=</t>
  </si>
  <si>
    <t>16=</t>
  </si>
  <si>
    <t>22=</t>
  </si>
  <si>
    <t>28=</t>
  </si>
  <si>
    <t>HAHGA HEAVIES LEAGUE 2018 - PRIZE WINNERS</t>
  </si>
  <si>
    <t>Ranking Order of Athletes, who did not compete in at least 6 prize qualifying Games</t>
  </si>
  <si>
    <t>Amy Forbes</t>
  </si>
  <si>
    <t>Craig Hamilton</t>
  </si>
  <si>
    <t>Laurence Phinn</t>
  </si>
  <si>
    <t>Ross Eastaugh</t>
  </si>
  <si>
    <t>Jonathan Whittle</t>
  </si>
  <si>
    <t>Isaac Small</t>
  </si>
  <si>
    <t>In the event of a tie, in column B, the League positions will be decided by the fastest Average Lap (Column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</si>
</sst>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vertAlign val="superscript"/>
      <sz val="11"/>
      <color indexed="8"/>
      <name val="Calibri"/>
      <family val="2"/>
    </font>
    <font>
      <b/>
      <sz val="11"/>
      <color theme="1"/>
      <name val="Calibri"/>
      <family val="2"/>
      <scheme val="minor"/>
    </font>
    <font>
      <sz val="11"/>
      <color rgb="FFFF0000"/>
      <name val="Calibri"/>
      <family val="2"/>
      <scheme val="minor"/>
    </font>
    <font>
      <sz val="14"/>
      <color theme="1"/>
      <name val="Calibri"/>
      <family val="2"/>
      <scheme val="minor"/>
    </font>
    <font>
      <sz val="12"/>
      <color theme="1"/>
      <name val="Calibri"/>
      <family val="2"/>
      <scheme val="minor"/>
    </font>
    <font>
      <sz val="9"/>
      <color theme="1"/>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top style="medium">
        <color indexed="64"/>
      </top>
      <bottom/>
      <diagonal/>
    </border>
  </borders>
  <cellStyleXfs count="1">
    <xf numFmtId="0" fontId="0" fillId="0" borderId="0"/>
  </cellStyleXfs>
  <cellXfs count="321">
    <xf numFmtId="0" fontId="0" fillId="0" borderId="0" xfId="0"/>
    <xf numFmtId="0" fontId="0" fillId="0" borderId="0" xfId="0"/>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applyAlignment="1">
      <alignment horizontal="center"/>
    </xf>
    <xf numFmtId="0" fontId="0" fillId="0" borderId="0" xfId="0"/>
    <xf numFmtId="0" fontId="0" fillId="0" borderId="1" xfId="0" applyBorder="1"/>
    <xf numFmtId="0" fontId="0" fillId="0" borderId="2" xfId="0" applyBorder="1"/>
    <xf numFmtId="0" fontId="0" fillId="0" borderId="0" xfId="0"/>
    <xf numFmtId="0" fontId="0" fillId="0" borderId="3" xfId="0" applyBorder="1"/>
    <xf numFmtId="0" fontId="0" fillId="0" borderId="4" xfId="0" applyBorder="1"/>
    <xf numFmtId="0" fontId="0" fillId="0" borderId="6" xfId="0" applyBorder="1"/>
    <xf numFmtId="0" fontId="0" fillId="0" borderId="5" xfId="0" applyBorder="1"/>
    <xf numFmtId="0" fontId="0" fillId="0" borderId="6" xfId="0" applyBorder="1" applyAlignment="1">
      <alignment horizontal="center"/>
    </xf>
    <xf numFmtId="0" fontId="0" fillId="0" borderId="7" xfId="0" applyBorder="1"/>
    <xf numFmtId="0" fontId="0" fillId="0" borderId="8" xfId="0" applyBorder="1"/>
    <xf numFmtId="0" fontId="0" fillId="0" borderId="0" xfId="0" applyAlignment="1">
      <alignment horizontal="center"/>
    </xf>
    <xf numFmtId="0" fontId="0" fillId="0" borderId="0" xfId="0"/>
    <xf numFmtId="0" fontId="0" fillId="0" borderId="9" xfId="0" applyBorder="1"/>
    <xf numFmtId="0" fontId="0" fillId="0" borderId="10" xfId="0" applyBorder="1"/>
    <xf numFmtId="0" fontId="0" fillId="0" borderId="11" xfId="0" applyBorder="1"/>
    <xf numFmtId="0" fontId="0" fillId="0" borderId="0" xfId="0" applyAlignment="1">
      <alignment horizontal="center"/>
    </xf>
    <xf numFmtId="0" fontId="0" fillId="0" borderId="12" xfId="0" applyBorder="1" applyAlignment="1">
      <alignment horizontal="center"/>
    </xf>
    <xf numFmtId="1" fontId="0" fillId="0" borderId="13" xfId="0" applyNumberFormat="1" applyBorder="1"/>
    <xf numFmtId="0" fontId="0" fillId="0" borderId="2"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0" fillId="0" borderId="1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8" xfId="0" applyBorder="1"/>
    <xf numFmtId="0" fontId="0" fillId="0" borderId="19" xfId="0" applyBorder="1"/>
    <xf numFmtId="0" fontId="0" fillId="0" borderId="20" xfId="0" applyBorder="1" applyAlignment="1">
      <alignment horizontal="center"/>
    </xf>
    <xf numFmtId="0" fontId="0" fillId="0" borderId="21" xfId="0" applyBorder="1" applyAlignment="1">
      <alignment horizontal="center"/>
    </xf>
    <xf numFmtId="0" fontId="0" fillId="0" borderId="0" xfId="0"/>
    <xf numFmtId="0" fontId="0" fillId="0" borderId="22" xfId="0" applyBorder="1"/>
    <xf numFmtId="0" fontId="0" fillId="0" borderId="10" xfId="0" applyBorder="1"/>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1" fontId="0" fillId="0" borderId="25" xfId="0" applyNumberFormat="1" applyBorder="1"/>
    <xf numFmtId="0" fontId="0" fillId="0" borderId="26" xfId="0" applyBorder="1" applyAlignment="1">
      <alignment horizontal="center"/>
    </xf>
    <xf numFmtId="0" fontId="0" fillId="0" borderId="11" xfId="0" applyBorder="1"/>
    <xf numFmtId="0" fontId="0" fillId="0" borderId="27" xfId="0" applyBorder="1"/>
    <xf numFmtId="1" fontId="0" fillId="0" borderId="28" xfId="0" applyNumberFormat="1" applyBorder="1"/>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2" fillId="0" borderId="16" xfId="0" applyFont="1" applyBorder="1" applyAlignment="1">
      <alignment horizontal="center"/>
    </xf>
    <xf numFmtId="0" fontId="0" fillId="0" borderId="0" xfId="0"/>
    <xf numFmtId="0" fontId="0" fillId="0" borderId="32" xfId="0" applyBorder="1" applyAlignment="1">
      <alignment horizontal="center"/>
    </xf>
    <xf numFmtId="0" fontId="0" fillId="0" borderId="1" xfId="0" applyBorder="1" applyAlignment="1">
      <alignment horizontal="center"/>
    </xf>
    <xf numFmtId="0" fontId="0" fillId="0" borderId="33" xfId="0" applyBorder="1" applyAlignment="1">
      <alignment horizontal="center"/>
    </xf>
    <xf numFmtId="0" fontId="4" fillId="0" borderId="0" xfId="0" applyFont="1" applyAlignment="1">
      <alignment horizontal="center" vertical="center"/>
    </xf>
    <xf numFmtId="0" fontId="5" fillId="0" borderId="0" xfId="0" applyFont="1" applyAlignment="1">
      <alignment vertical="center"/>
    </xf>
    <xf numFmtId="1" fontId="0" fillId="0" borderId="1" xfId="0" applyNumberFormat="1" applyBorder="1" applyAlignment="1">
      <alignment horizontal="center"/>
    </xf>
    <xf numFmtId="0" fontId="2" fillId="0" borderId="34" xfId="0" applyFont="1" applyBorder="1" applyAlignment="1">
      <alignment horizontal="center"/>
    </xf>
    <xf numFmtId="0" fontId="2" fillId="0" borderId="16" xfId="0" applyFont="1" applyBorder="1" applyAlignment="1">
      <alignment horizontal="center"/>
    </xf>
    <xf numFmtId="0" fontId="0" fillId="0" borderId="35" xfId="0" applyBorder="1" applyAlignment="1">
      <alignment horizontal="center"/>
    </xf>
    <xf numFmtId="0" fontId="0" fillId="0" borderId="4" xfId="0" applyBorder="1" applyAlignment="1">
      <alignment horizontal="center"/>
    </xf>
    <xf numFmtId="0" fontId="0" fillId="0" borderId="29" xfId="0" applyBorder="1"/>
    <xf numFmtId="0" fontId="2" fillId="0" borderId="0" xfId="0" applyFont="1" applyAlignment="1">
      <alignment horizontal="center"/>
    </xf>
    <xf numFmtId="0" fontId="0" fillId="0" borderId="0" xfId="0" applyAlignment="1">
      <alignment horizontal="center"/>
    </xf>
    <xf numFmtId="0" fontId="0" fillId="0" borderId="0" xfId="0" applyAlignment="1">
      <alignment horizontal="center"/>
    </xf>
    <xf numFmtId="0" fontId="0" fillId="0" borderId="33" xfId="0" applyBorder="1" applyAlignment="1">
      <alignment horizontal="center"/>
    </xf>
    <xf numFmtId="0" fontId="0" fillId="0" borderId="36" xfId="0" applyBorder="1"/>
    <xf numFmtId="0" fontId="0" fillId="0" borderId="37" xfId="0" applyBorder="1"/>
    <xf numFmtId="0" fontId="0" fillId="0" borderId="7"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36" xfId="0" applyBorder="1" applyAlignment="1">
      <alignment horizontal="center"/>
    </xf>
    <xf numFmtId="0" fontId="0" fillId="0" borderId="11" xfId="0"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0" fillId="0" borderId="0" xfId="0"/>
    <xf numFmtId="0" fontId="0" fillId="0" borderId="38" xfId="0" applyBorder="1"/>
    <xf numFmtId="0" fontId="0" fillId="0" borderId="39" xfId="0" applyBorder="1" applyAlignment="1">
      <alignment horizontal="center"/>
    </xf>
    <xf numFmtId="0" fontId="0" fillId="0" borderId="40" xfId="0" applyBorder="1" applyAlignment="1">
      <alignment horizontal="center"/>
    </xf>
    <xf numFmtId="0" fontId="0" fillId="0" borderId="9" xfId="0" applyBorder="1" applyAlignment="1">
      <alignment horizontal="left"/>
    </xf>
    <xf numFmtId="0" fontId="0" fillId="0" borderId="24" xfId="0" applyBorder="1"/>
    <xf numFmtId="0" fontId="0" fillId="0" borderId="0" xfId="0" applyAlignment="1">
      <alignment horizontal="center"/>
    </xf>
    <xf numFmtId="0" fontId="0" fillId="0" borderId="15" xfId="0" applyBorder="1" applyAlignment="1">
      <alignment horizontal="center"/>
    </xf>
    <xf numFmtId="0" fontId="0" fillId="0" borderId="16" xfId="0" applyBorder="1"/>
    <xf numFmtId="2" fontId="0" fillId="0" borderId="35" xfId="0" applyNumberFormat="1" applyBorder="1" applyAlignment="1">
      <alignment horizontal="center"/>
    </xf>
    <xf numFmtId="2" fontId="0" fillId="0" borderId="4" xfId="0" applyNumberFormat="1" applyBorder="1" applyAlignment="1">
      <alignment horizontal="center"/>
    </xf>
    <xf numFmtId="2" fontId="0" fillId="0" borderId="6" xfId="0" applyNumberFormat="1" applyBorder="1" applyAlignment="1">
      <alignment horizontal="center"/>
    </xf>
    <xf numFmtId="2" fontId="0" fillId="0" borderId="26" xfId="0" applyNumberFormat="1" applyBorder="1" applyAlignment="1">
      <alignment horizontal="center"/>
    </xf>
    <xf numFmtId="0" fontId="0" fillId="0" borderId="41" xfId="0" applyBorder="1"/>
    <xf numFmtId="2" fontId="0" fillId="0" borderId="14" xfId="0" applyNumberFormat="1" applyBorder="1" applyAlignment="1">
      <alignment horizontal="center"/>
    </xf>
    <xf numFmtId="2" fontId="0" fillId="0" borderId="1" xfId="0" applyNumberFormat="1" applyBorder="1" applyAlignment="1">
      <alignment horizontal="center"/>
    </xf>
    <xf numFmtId="2" fontId="0" fillId="0" borderId="42" xfId="0" applyNumberFormat="1" applyBorder="1" applyAlignment="1">
      <alignment horizontal="center"/>
    </xf>
    <xf numFmtId="2" fontId="0" fillId="0" borderId="2" xfId="0" applyNumberFormat="1" applyBorder="1" applyAlignment="1">
      <alignment horizontal="center"/>
    </xf>
    <xf numFmtId="2" fontId="0" fillId="0" borderId="32" xfId="0" applyNumberFormat="1" applyBorder="1" applyAlignment="1">
      <alignment horizontal="center"/>
    </xf>
    <xf numFmtId="2" fontId="0" fillId="0" borderId="43" xfId="0" applyNumberFormat="1" applyBorder="1" applyAlignment="1">
      <alignment horizontal="center"/>
    </xf>
    <xf numFmtId="2" fontId="0" fillId="0" borderId="7" xfId="0" applyNumberFormat="1" applyBorder="1" applyAlignment="1">
      <alignment horizontal="center"/>
    </xf>
    <xf numFmtId="2" fontId="0" fillId="0" borderId="8" xfId="0" applyNumberFormat="1" applyBorder="1" applyAlignment="1">
      <alignment horizontal="center"/>
    </xf>
    <xf numFmtId="2" fontId="0" fillId="0" borderId="44" xfId="0" applyNumberFormat="1" applyBorder="1" applyAlignment="1">
      <alignment horizontal="center"/>
    </xf>
    <xf numFmtId="2" fontId="0" fillId="0" borderId="45" xfId="0" applyNumberFormat="1" applyBorder="1" applyAlignment="1">
      <alignment horizontal="center"/>
    </xf>
    <xf numFmtId="0" fontId="0" fillId="0" borderId="13" xfId="0" applyBorder="1" applyAlignment="1">
      <alignment horizontal="center"/>
    </xf>
    <xf numFmtId="0" fontId="0" fillId="0" borderId="7" xfId="0" applyBorder="1" applyAlignment="1">
      <alignment horizontal="center"/>
    </xf>
    <xf numFmtId="0" fontId="0" fillId="0" borderId="43"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46" xfId="0" applyBorder="1" applyAlignment="1">
      <alignment horizontal="center"/>
    </xf>
    <xf numFmtId="0" fontId="0" fillId="0" borderId="25" xfId="0" applyBorder="1"/>
    <xf numFmtId="0" fontId="0" fillId="0" borderId="22" xfId="0" applyBorder="1" applyAlignment="1">
      <alignment horizontal="center"/>
    </xf>
    <xf numFmtId="0" fontId="0" fillId="0" borderId="41" xfId="0" applyBorder="1" applyAlignment="1">
      <alignment horizontal="center"/>
    </xf>
    <xf numFmtId="0" fontId="0" fillId="0" borderId="18" xfId="0" applyBorder="1" applyAlignment="1">
      <alignment horizontal="center"/>
    </xf>
    <xf numFmtId="0" fontId="0" fillId="0" borderId="38" xfId="0" applyBorder="1" applyAlignment="1">
      <alignment horizontal="center"/>
    </xf>
    <xf numFmtId="2" fontId="0" fillId="0" borderId="47" xfId="0" applyNumberFormat="1" applyBorder="1" applyAlignment="1">
      <alignment horizontal="center"/>
    </xf>
    <xf numFmtId="2" fontId="0" fillId="0" borderId="48" xfId="0" applyNumberFormat="1" applyBorder="1" applyAlignment="1">
      <alignment horizontal="center"/>
    </xf>
    <xf numFmtId="2" fontId="0" fillId="0" borderId="3" xfId="0" applyNumberFormat="1" applyBorder="1" applyAlignment="1">
      <alignment horizontal="center"/>
    </xf>
    <xf numFmtId="2" fontId="0" fillId="0" borderId="15" xfId="0" applyNumberFormat="1" applyBorder="1" applyAlignment="1">
      <alignment horizontal="center"/>
    </xf>
    <xf numFmtId="2" fontId="0" fillId="0" borderId="5" xfId="0" applyNumberFormat="1" applyBorder="1" applyAlignment="1">
      <alignment horizontal="center"/>
    </xf>
    <xf numFmtId="1" fontId="0" fillId="0" borderId="2" xfId="0" applyNumberFormat="1" applyBorder="1" applyAlignment="1">
      <alignment horizontal="center"/>
    </xf>
    <xf numFmtId="1" fontId="0" fillId="0" borderId="3" xfId="0" applyNumberFormat="1" applyBorder="1" applyAlignment="1">
      <alignment horizontal="center"/>
    </xf>
    <xf numFmtId="2" fontId="0" fillId="0" borderId="17" xfId="0" applyNumberFormat="1" applyBorder="1" applyAlignment="1">
      <alignment horizontal="center"/>
    </xf>
    <xf numFmtId="0" fontId="0" fillId="0" borderId="33" xfId="0" applyBorder="1" applyAlignment="1">
      <alignment horizontal="center"/>
    </xf>
    <xf numFmtId="0" fontId="0" fillId="0" borderId="49" xfId="0" applyBorder="1" applyAlignment="1">
      <alignment horizontal="center"/>
    </xf>
    <xf numFmtId="0" fontId="2" fillId="0" borderId="18" xfId="0" applyFont="1" applyBorder="1" applyAlignment="1">
      <alignment horizontal="center"/>
    </xf>
    <xf numFmtId="0" fontId="2" fillId="0" borderId="22" xfId="0" applyFont="1" applyBorder="1" applyAlignment="1">
      <alignment horizontal="center"/>
    </xf>
    <xf numFmtId="0" fontId="2" fillId="0" borderId="19" xfId="0" applyFont="1" applyBorder="1" applyAlignment="1">
      <alignment horizontal="center"/>
    </xf>
    <xf numFmtId="0" fontId="0" fillId="0" borderId="37" xfId="0" applyBorder="1"/>
    <xf numFmtId="0" fontId="0" fillId="0" borderId="18" xfId="0" applyBorder="1"/>
    <xf numFmtId="0" fontId="0" fillId="0" borderId="50" xfId="0" applyBorder="1"/>
    <xf numFmtId="0" fontId="0" fillId="0" borderId="51" xfId="0" applyBorder="1" applyAlignment="1">
      <alignment horizontal="center"/>
    </xf>
    <xf numFmtId="0" fontId="0" fillId="0" borderId="42" xfId="0" applyBorder="1" applyAlignment="1">
      <alignment horizontal="center"/>
    </xf>
    <xf numFmtId="0" fontId="0" fillId="0" borderId="52" xfId="0" applyBorder="1" applyAlignment="1">
      <alignment horizontal="center"/>
    </xf>
    <xf numFmtId="0" fontId="0" fillId="0" borderId="43" xfId="0" applyBorder="1" applyAlignment="1">
      <alignment horizontal="center"/>
    </xf>
    <xf numFmtId="0" fontId="0" fillId="0" borderId="53" xfId="0" applyBorder="1" applyAlignment="1">
      <alignment horizontal="center"/>
    </xf>
    <xf numFmtId="0" fontId="0" fillId="0" borderId="19" xfId="0" applyBorder="1"/>
    <xf numFmtId="0" fontId="0" fillId="0" borderId="42" xfId="0" applyBorder="1" applyAlignment="1">
      <alignment horizontal="center"/>
    </xf>
    <xf numFmtId="0" fontId="0" fillId="0" borderId="17" xfId="0" applyBorder="1" applyAlignment="1">
      <alignment horizontal="center"/>
    </xf>
    <xf numFmtId="0" fontId="0" fillId="0" borderId="54" xfId="0" applyBorder="1"/>
    <xf numFmtId="0" fontId="0" fillId="0" borderId="55" xfId="0" applyBorder="1"/>
    <xf numFmtId="0" fontId="0" fillId="0" borderId="55" xfId="0" applyBorder="1"/>
    <xf numFmtId="0" fontId="0" fillId="0" borderId="56" xfId="0" applyBorder="1"/>
    <xf numFmtId="0" fontId="0" fillId="0" borderId="57" xfId="0" applyBorder="1"/>
    <xf numFmtId="0" fontId="0" fillId="0" borderId="32" xfId="0" applyBorder="1"/>
    <xf numFmtId="0" fontId="0" fillId="0" borderId="55" xfId="0" applyBorder="1" applyAlignment="1">
      <alignment horizontal="center"/>
    </xf>
    <xf numFmtId="0" fontId="2" fillId="2" borderId="34" xfId="0" applyFont="1" applyFill="1" applyBorder="1" applyAlignment="1">
      <alignment horizontal="center"/>
    </xf>
    <xf numFmtId="0" fontId="0" fillId="0" borderId="58" xfId="0" applyBorder="1" applyAlignment="1">
      <alignment horizontal="center"/>
    </xf>
    <xf numFmtId="0" fontId="0" fillId="0" borderId="45" xfId="0" applyBorder="1" applyAlignment="1">
      <alignment horizontal="center"/>
    </xf>
    <xf numFmtId="0" fontId="0" fillId="0" borderId="45" xfId="0" applyBorder="1" applyAlignment="1">
      <alignment horizontal="center"/>
    </xf>
    <xf numFmtId="0" fontId="0" fillId="0" borderId="44" xfId="0" applyBorder="1" applyAlignment="1">
      <alignment horizontal="center"/>
    </xf>
    <xf numFmtId="0" fontId="0" fillId="0" borderId="59" xfId="0" applyBorder="1" applyAlignment="1">
      <alignment horizontal="center"/>
    </xf>
    <xf numFmtId="0" fontId="0" fillId="0" borderId="58" xfId="0" applyBorder="1" applyAlignment="1">
      <alignment horizontal="center"/>
    </xf>
    <xf numFmtId="0" fontId="0" fillId="0" borderId="9" xfId="0" applyBorder="1" applyAlignment="1">
      <alignment horizontal="center"/>
    </xf>
    <xf numFmtId="0" fontId="0" fillId="0" borderId="20" xfId="0" applyBorder="1" applyAlignment="1">
      <alignment horizontal="center"/>
    </xf>
    <xf numFmtId="0" fontId="0" fillId="0" borderId="53" xfId="0" applyBorder="1" applyAlignment="1">
      <alignment horizontal="center"/>
    </xf>
    <xf numFmtId="0" fontId="0" fillId="0" borderId="37" xfId="0" applyBorder="1" applyAlignment="1">
      <alignment horizontal="center"/>
    </xf>
    <xf numFmtId="0" fontId="0" fillId="0" borderId="37" xfId="0" applyBorder="1" applyAlignment="1">
      <alignment horizontal="center"/>
    </xf>
    <xf numFmtId="0" fontId="0" fillId="0" borderId="60" xfId="0" applyBorder="1" applyAlignment="1">
      <alignment horizontal="center"/>
    </xf>
    <xf numFmtId="0" fontId="0" fillId="0" borderId="51" xfId="0" applyBorder="1" applyAlignment="1">
      <alignment horizontal="center"/>
    </xf>
    <xf numFmtId="0" fontId="0" fillId="0" borderId="60" xfId="0" applyBorder="1" applyAlignment="1">
      <alignment horizontal="center"/>
    </xf>
    <xf numFmtId="0" fontId="0" fillId="0" borderId="33" xfId="0" applyBorder="1" applyAlignment="1">
      <alignment horizontal="center"/>
    </xf>
    <xf numFmtId="0" fontId="0" fillId="0" borderId="49" xfId="0" applyBorder="1" applyAlignment="1">
      <alignment horizontal="center"/>
    </xf>
    <xf numFmtId="0" fontId="0" fillId="0" borderId="33" xfId="0" applyBorder="1" applyAlignment="1">
      <alignment horizontal="center"/>
    </xf>
    <xf numFmtId="0" fontId="0" fillId="0" borderId="10" xfId="0" applyBorder="1" applyAlignment="1">
      <alignment horizontal="left"/>
    </xf>
    <xf numFmtId="0" fontId="0" fillId="0" borderId="11" xfId="0" applyBorder="1" applyAlignment="1">
      <alignment horizontal="left"/>
    </xf>
    <xf numFmtId="0" fontId="0" fillId="0" borderId="61" xfId="0" applyBorder="1" applyAlignment="1">
      <alignment horizontal="center"/>
    </xf>
    <xf numFmtId="0" fontId="0" fillId="0" borderId="62" xfId="0" applyBorder="1" applyAlignment="1">
      <alignment horizontal="center"/>
    </xf>
    <xf numFmtId="0" fontId="2" fillId="0" borderId="24" xfId="0" applyFont="1"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1" fontId="0" fillId="0" borderId="6" xfId="0" applyNumberFormat="1" applyBorder="1" applyAlignment="1">
      <alignment horizontal="center"/>
    </xf>
    <xf numFmtId="0" fontId="0" fillId="0" borderId="65" xfId="0"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0" fontId="0" fillId="0" borderId="22" xfId="0" applyBorder="1"/>
    <xf numFmtId="0" fontId="0" fillId="0" borderId="9" xfId="0" applyBorder="1"/>
    <xf numFmtId="0" fontId="2" fillId="0" borderId="41" xfId="0" applyFont="1" applyBorder="1" applyAlignment="1">
      <alignment horizontal="center"/>
    </xf>
    <xf numFmtId="0" fontId="0" fillId="0" borderId="66" xfId="0" applyBorder="1" applyAlignment="1">
      <alignment horizontal="center"/>
    </xf>
    <xf numFmtId="0" fontId="0" fillId="0" borderId="8" xfId="0" applyBorder="1" applyAlignment="1">
      <alignment horizontal="center"/>
    </xf>
    <xf numFmtId="0" fontId="0" fillId="0" borderId="18" xfId="0" applyBorder="1" applyAlignment="1">
      <alignment horizontal="left"/>
    </xf>
    <xf numFmtId="0" fontId="0" fillId="0" borderId="36" xfId="0" applyBorder="1"/>
    <xf numFmtId="0" fontId="0" fillId="0" borderId="41" xfId="0" applyBorder="1"/>
    <xf numFmtId="0" fontId="0" fillId="0" borderId="1" xfId="0" applyBorder="1"/>
    <xf numFmtId="0" fontId="0" fillId="0" borderId="32" xfId="0" applyBorder="1"/>
    <xf numFmtId="0" fontId="0" fillId="0" borderId="10" xfId="0" applyBorder="1"/>
    <xf numFmtId="0" fontId="0" fillId="0" borderId="23" xfId="0" applyBorder="1"/>
    <xf numFmtId="0" fontId="0" fillId="0" borderId="64" xfId="0" applyBorder="1"/>
    <xf numFmtId="0" fontId="0" fillId="0" borderId="3" xfId="0" applyBorder="1" applyAlignment="1">
      <alignment horizontal="center"/>
    </xf>
    <xf numFmtId="0" fontId="0" fillId="0" borderId="18" xfId="0" applyBorder="1" applyAlignment="1">
      <alignment horizontal="center"/>
    </xf>
    <xf numFmtId="0" fontId="0" fillId="0" borderId="25" xfId="0" applyBorder="1" applyAlignment="1">
      <alignment horizontal="center"/>
    </xf>
    <xf numFmtId="0" fontId="0" fillId="0" borderId="33" xfId="0" applyBorder="1" applyAlignment="1">
      <alignment horizontal="center"/>
    </xf>
    <xf numFmtId="0" fontId="2" fillId="0" borderId="37" xfId="0" applyFont="1" applyBorder="1" applyAlignment="1">
      <alignment horizontal="center"/>
    </xf>
    <xf numFmtId="0" fontId="2" fillId="0" borderId="36" xfId="0" applyFont="1" applyBorder="1" applyAlignment="1">
      <alignment horizontal="center"/>
    </xf>
    <xf numFmtId="0" fontId="0" fillId="0" borderId="32" xfId="0" applyBorder="1" applyAlignment="1">
      <alignment horizontal="center"/>
    </xf>
    <xf numFmtId="0" fontId="0" fillId="0" borderId="28" xfId="0" applyBorder="1" applyAlignment="1">
      <alignment horizontal="center"/>
    </xf>
    <xf numFmtId="0" fontId="0" fillId="0" borderId="19" xfId="0" applyBorder="1" applyAlignment="1">
      <alignment horizontal="center"/>
    </xf>
    <xf numFmtId="1" fontId="0" fillId="0" borderId="67" xfId="0" applyNumberFormat="1" applyBorder="1" applyAlignment="1">
      <alignment horizontal="center"/>
    </xf>
    <xf numFmtId="0" fontId="0" fillId="0" borderId="13" xfId="0" applyBorder="1" applyAlignment="1">
      <alignment horizontal="center"/>
    </xf>
    <xf numFmtId="0" fontId="0" fillId="0" borderId="68" xfId="0" applyBorder="1" applyAlignment="1">
      <alignment horizontal="center"/>
    </xf>
    <xf numFmtId="0" fontId="0" fillId="0" borderId="33" xfId="0" applyBorder="1" applyAlignment="1">
      <alignment horizontal="center"/>
    </xf>
    <xf numFmtId="0" fontId="0" fillId="0" borderId="49" xfId="0" applyBorder="1" applyAlignment="1">
      <alignment horizontal="center"/>
    </xf>
    <xf numFmtId="1" fontId="0" fillId="0" borderId="42" xfId="0" applyNumberFormat="1" applyBorder="1" applyAlignment="1">
      <alignment horizontal="center"/>
    </xf>
    <xf numFmtId="2" fontId="0" fillId="0" borderId="69" xfId="0" applyNumberFormat="1" applyBorder="1" applyAlignment="1">
      <alignment horizontal="center"/>
    </xf>
    <xf numFmtId="0" fontId="0" fillId="0" borderId="38" xfId="0" applyBorder="1"/>
    <xf numFmtId="0" fontId="0" fillId="0" borderId="36" xfId="0" applyBorder="1" applyAlignment="1">
      <alignment horizontal="center"/>
    </xf>
    <xf numFmtId="0" fontId="0" fillId="0" borderId="46" xfId="0" applyBorder="1" applyAlignment="1">
      <alignment horizontal="center"/>
    </xf>
    <xf numFmtId="0" fontId="0" fillId="0" borderId="22" xfId="0" applyBorder="1" applyAlignment="1">
      <alignment horizontal="center"/>
    </xf>
    <xf numFmtId="0" fontId="0" fillId="0" borderId="19" xfId="0" applyBorder="1" applyAlignment="1">
      <alignment horizontal="center"/>
    </xf>
    <xf numFmtId="0" fontId="0" fillId="0" borderId="16" xfId="0" applyBorder="1" applyAlignment="1">
      <alignment horizontal="center"/>
    </xf>
    <xf numFmtId="0" fontId="0" fillId="0" borderId="25" xfId="0" applyBorder="1" applyAlignment="1">
      <alignment horizontal="center"/>
    </xf>
    <xf numFmtId="0" fontId="0" fillId="0" borderId="13" xfId="0" applyBorder="1" applyAlignment="1">
      <alignment horizontal="center"/>
    </xf>
    <xf numFmtId="0" fontId="0" fillId="0" borderId="19" xfId="0" applyBorder="1"/>
    <xf numFmtId="0" fontId="0" fillId="0" borderId="13" xfId="0" applyBorder="1"/>
    <xf numFmtId="0" fontId="0" fillId="0" borderId="38" xfId="0" applyBorder="1" applyAlignment="1">
      <alignment horizontal="center"/>
    </xf>
    <xf numFmtId="0" fontId="0" fillId="0" borderId="50" xfId="0" applyBorder="1" applyAlignment="1">
      <alignment horizontal="center"/>
    </xf>
    <xf numFmtId="0" fontId="0" fillId="0" borderId="36" xfId="0" applyBorder="1"/>
    <xf numFmtId="0" fontId="0" fillId="0" borderId="10" xfId="0" applyBorder="1"/>
    <xf numFmtId="0" fontId="0" fillId="0" borderId="26" xfId="0" applyBorder="1" applyAlignment="1">
      <alignment horizontal="center"/>
    </xf>
    <xf numFmtId="1" fontId="0" fillId="0" borderId="51" xfId="0" applyNumberFormat="1" applyBorder="1" applyAlignment="1">
      <alignment horizontal="center"/>
    </xf>
    <xf numFmtId="1" fontId="0" fillId="0" borderId="70" xfId="0" applyNumberFormat="1" applyBorder="1" applyAlignment="1">
      <alignment horizontal="center"/>
    </xf>
    <xf numFmtId="1" fontId="0" fillId="0" borderId="71" xfId="0" applyNumberFormat="1" applyBorder="1" applyAlignment="1">
      <alignment horizontal="center"/>
    </xf>
    <xf numFmtId="1" fontId="0" fillId="0" borderId="72" xfId="0" applyNumberFormat="1" applyBorder="1" applyAlignment="1">
      <alignment horizontal="center"/>
    </xf>
    <xf numFmtId="0" fontId="0" fillId="0" borderId="50" xfId="0" applyBorder="1"/>
    <xf numFmtId="0" fontId="0" fillId="0" borderId="68" xfId="0" applyBorder="1" applyAlignment="1">
      <alignment horizontal="center"/>
    </xf>
    <xf numFmtId="0" fontId="0" fillId="0" borderId="73" xfId="0" applyBorder="1" applyAlignment="1">
      <alignment horizontal="center"/>
    </xf>
    <xf numFmtId="0" fontId="0" fillId="0" borderId="33" xfId="0" applyBorder="1" applyAlignment="1">
      <alignment horizontal="center"/>
    </xf>
    <xf numFmtId="0" fontId="0" fillId="0" borderId="28" xfId="0" applyBorder="1"/>
    <xf numFmtId="1" fontId="2" fillId="0" borderId="10" xfId="0" applyNumberFormat="1" applyFont="1" applyBorder="1" applyAlignment="1">
      <alignment horizontal="center"/>
    </xf>
    <xf numFmtId="1" fontId="2" fillId="0" borderId="37" xfId="0" applyNumberFormat="1" applyFont="1" applyBorder="1" applyAlignment="1">
      <alignment horizontal="center"/>
    </xf>
    <xf numFmtId="1" fontId="2" fillId="0" borderId="60" xfId="0" applyNumberFormat="1" applyFont="1" applyBorder="1" applyAlignment="1">
      <alignment horizontal="center"/>
    </xf>
    <xf numFmtId="1" fontId="0" fillId="0" borderId="20" xfId="0" applyNumberFormat="1" applyBorder="1" applyAlignment="1">
      <alignment horizontal="center"/>
    </xf>
    <xf numFmtId="0" fontId="0" fillId="0" borderId="69" xfId="0" applyBorder="1" applyAlignment="1">
      <alignment horizontal="center"/>
    </xf>
    <xf numFmtId="2" fontId="0" fillId="0" borderId="23" xfId="0" applyNumberFormat="1" applyBorder="1" applyAlignment="1">
      <alignment horizontal="center"/>
    </xf>
    <xf numFmtId="1" fontId="0" fillId="0" borderId="58" xfId="0" applyNumberFormat="1" applyBorder="1" applyAlignment="1">
      <alignment horizontal="center"/>
    </xf>
    <xf numFmtId="1" fontId="0" fillId="0" borderId="59" xfId="0" applyNumberFormat="1" applyBorder="1" applyAlignment="1">
      <alignment horizontal="center"/>
    </xf>
    <xf numFmtId="1" fontId="0" fillId="0" borderId="74" xfId="0" applyNumberFormat="1" applyBorder="1" applyAlignment="1">
      <alignment horizontal="center"/>
    </xf>
    <xf numFmtId="2" fontId="0" fillId="0" borderId="52" xfId="0" applyNumberFormat="1" applyBorder="1" applyAlignment="1">
      <alignment horizontal="center"/>
    </xf>
    <xf numFmtId="0" fontId="0" fillId="0" borderId="0" xfId="0" applyAlignment="1">
      <alignment horizontal="center"/>
    </xf>
    <xf numFmtId="0" fontId="2" fillId="0" borderId="73" xfId="0" applyFont="1" applyBorder="1" applyAlignment="1">
      <alignment horizontal="center"/>
    </xf>
    <xf numFmtId="0" fontId="2" fillId="0" borderId="34" xfId="0" applyFont="1" applyBorder="1" applyAlignment="1">
      <alignment horizontal="center"/>
    </xf>
    <xf numFmtId="0" fontId="0" fillId="0" borderId="0" xfId="0" applyAlignment="1">
      <alignment horizontal="center"/>
    </xf>
    <xf numFmtId="0" fontId="0" fillId="0" borderId="33" xfId="0" applyBorder="1" applyAlignment="1">
      <alignment horizontal="center"/>
    </xf>
    <xf numFmtId="0" fontId="0" fillId="0" borderId="42" xfId="0" applyBorder="1"/>
    <xf numFmtId="0" fontId="0" fillId="0" borderId="6" xfId="0" applyBorder="1" applyAlignment="1">
      <alignment horizontal="center"/>
    </xf>
    <xf numFmtId="0" fontId="0" fillId="0" borderId="46" xfId="0" applyBorder="1"/>
    <xf numFmtId="0" fontId="0" fillId="0" borderId="0" xfId="0" applyAlignment="1">
      <alignment horizontal="center" vertical="center"/>
    </xf>
    <xf numFmtId="0" fontId="0" fillId="0" borderId="0" xfId="0" applyAlignment="1">
      <alignment vertic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75" xfId="0" applyFont="1" applyBorder="1" applyAlignment="1">
      <alignment horizontal="center"/>
    </xf>
    <xf numFmtId="0" fontId="0" fillId="0" borderId="54" xfId="0" applyBorder="1" applyAlignment="1">
      <alignment horizontal="center"/>
    </xf>
    <xf numFmtId="0" fontId="2" fillId="0" borderId="73" xfId="0" applyFont="1" applyBorder="1" applyAlignment="1">
      <alignment horizontal="center"/>
    </xf>
    <xf numFmtId="0" fontId="0" fillId="0" borderId="67" xfId="0" applyBorder="1" applyAlignment="1">
      <alignment horizontal="center"/>
    </xf>
    <xf numFmtId="1" fontId="0" fillId="0" borderId="32" xfId="0" applyNumberFormat="1" applyBorder="1" applyAlignment="1">
      <alignment horizontal="center"/>
    </xf>
    <xf numFmtId="0" fontId="0" fillId="0" borderId="1" xfId="0" applyBorder="1"/>
    <xf numFmtId="0" fontId="2" fillId="0" borderId="68" xfId="0" applyFont="1" applyBorder="1" applyAlignment="1">
      <alignment horizontal="center"/>
    </xf>
    <xf numFmtId="0" fontId="2" fillId="0" borderId="50" xfId="0" applyFont="1" applyBorder="1" applyAlignment="1">
      <alignment horizontal="center"/>
    </xf>
    <xf numFmtId="0" fontId="2" fillId="0" borderId="60" xfId="0" applyFont="1" applyBorder="1"/>
    <xf numFmtId="0" fontId="2" fillId="0" borderId="19" xfId="0" applyFont="1" applyBorder="1"/>
    <xf numFmtId="0" fontId="2" fillId="0" borderId="63" xfId="0" applyFont="1" applyBorder="1" applyAlignment="1">
      <alignment horizontal="center"/>
    </xf>
    <xf numFmtId="0" fontId="2" fillId="0" borderId="23"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horizontal="center"/>
    </xf>
    <xf numFmtId="0" fontId="2" fillId="0" borderId="3" xfId="0" applyFont="1" applyBorder="1" applyAlignment="1">
      <alignment horizontal="center"/>
    </xf>
    <xf numFmtId="0" fontId="2" fillId="0" borderId="0" xfId="0" applyFont="1"/>
    <xf numFmtId="0" fontId="2" fillId="0" borderId="0" xfId="0" applyFont="1"/>
    <xf numFmtId="0" fontId="2" fillId="0" borderId="0" xfId="0" applyFont="1" applyAlignment="1">
      <alignment horizontal="center"/>
    </xf>
    <xf numFmtId="0" fontId="2" fillId="0" borderId="9" xfId="0" applyFont="1" applyBorder="1"/>
    <xf numFmtId="0" fontId="2" fillId="0" borderId="22" xfId="0" applyFont="1" applyBorder="1"/>
    <xf numFmtId="0" fontId="2" fillId="0" borderId="61" xfId="0" applyFont="1" applyBorder="1" applyAlignment="1">
      <alignment horizontal="center"/>
    </xf>
    <xf numFmtId="0" fontId="2" fillId="0" borderId="26" xfId="0" applyFont="1" applyBorder="1" applyAlignment="1">
      <alignment horizontal="center"/>
    </xf>
    <xf numFmtId="0" fontId="2" fillId="0" borderId="4"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2" fontId="0" fillId="0" borderId="67" xfId="0" applyNumberFormat="1" applyBorder="1" applyAlignment="1">
      <alignment horizontal="center"/>
    </xf>
    <xf numFmtId="1" fontId="2" fillId="0" borderId="54" xfId="0" applyNumberFormat="1" applyFont="1" applyBorder="1" applyAlignment="1">
      <alignment horizontal="center"/>
    </xf>
    <xf numFmtId="1" fontId="2" fillId="0" borderId="55" xfId="0" applyNumberFormat="1" applyFont="1" applyBorder="1" applyAlignment="1">
      <alignment horizontal="center"/>
    </xf>
    <xf numFmtId="1" fontId="2" fillId="0" borderId="65" xfId="0" applyNumberFormat="1" applyFont="1" applyBorder="1" applyAlignment="1">
      <alignment horizontal="center"/>
    </xf>
    <xf numFmtId="1" fontId="2" fillId="0" borderId="56" xfId="0" applyNumberFormat="1" applyFont="1" applyBorder="1" applyAlignment="1">
      <alignment horizontal="center"/>
    </xf>
    <xf numFmtId="1" fontId="2" fillId="0" borderId="57" xfId="0" applyNumberFormat="1" applyFont="1" applyBorder="1" applyAlignment="1">
      <alignment horizontal="center"/>
    </xf>
    <xf numFmtId="0" fontId="0" fillId="0" borderId="13" xfId="0" applyBorder="1" applyAlignment="1">
      <alignment horizontal="center"/>
    </xf>
    <xf numFmtId="0" fontId="0" fillId="0" borderId="34" xfId="0" applyBorder="1" applyAlignment="1">
      <alignment horizontal="center"/>
    </xf>
    <xf numFmtId="0" fontId="0" fillId="0" borderId="68" xfId="0" applyBorder="1" applyAlignment="1">
      <alignment horizontal="center"/>
    </xf>
    <xf numFmtId="0" fontId="2" fillId="0" borderId="25" xfId="0" applyFont="1" applyBorder="1" applyAlignment="1">
      <alignment horizontal="center"/>
    </xf>
    <xf numFmtId="0" fontId="2" fillId="0" borderId="75" xfId="0" applyFont="1" applyBorder="1" applyAlignment="1">
      <alignment horizontal="center"/>
    </xf>
    <xf numFmtId="0" fontId="2" fillId="0" borderId="73" xfId="0" applyFont="1" applyBorder="1" applyAlignment="1">
      <alignment horizontal="center"/>
    </xf>
    <xf numFmtId="0" fontId="2" fillId="0" borderId="13" xfId="0" applyFont="1" applyBorder="1" applyAlignment="1">
      <alignment horizontal="center"/>
    </xf>
    <xf numFmtId="0" fontId="2" fillId="0" borderId="34" xfId="0" applyFont="1" applyBorder="1" applyAlignment="1">
      <alignment horizontal="center"/>
    </xf>
    <xf numFmtId="0" fontId="2" fillId="0" borderId="68" xfId="0" applyFont="1" applyBorder="1" applyAlignment="1">
      <alignment horizontal="center"/>
    </xf>
    <xf numFmtId="0" fontId="0" fillId="0" borderId="0" xfId="0" applyAlignment="1">
      <alignment horizontal="center"/>
    </xf>
    <xf numFmtId="0" fontId="3" fillId="0" borderId="0" xfId="0" applyFont="1" applyAlignment="1">
      <alignment horizontal="center" wrapText="1"/>
    </xf>
    <xf numFmtId="0" fontId="6" fillId="0" borderId="13" xfId="0" applyFont="1" applyBorder="1" applyAlignment="1">
      <alignment horizontal="center"/>
    </xf>
    <xf numFmtId="0" fontId="6" fillId="0" borderId="75" xfId="0" applyFont="1" applyBorder="1" applyAlignment="1">
      <alignment horizontal="center"/>
    </xf>
    <xf numFmtId="0" fontId="6" fillId="0" borderId="73" xfId="0" applyFont="1" applyBorder="1" applyAlignment="1">
      <alignment horizontal="center"/>
    </xf>
    <xf numFmtId="0" fontId="2" fillId="0" borderId="25" xfId="0" applyFont="1" applyBorder="1" applyAlignment="1">
      <alignment horizontal="center" wrapText="1"/>
    </xf>
    <xf numFmtId="0" fontId="2" fillId="0" borderId="75" xfId="0" applyFont="1" applyBorder="1" applyAlignment="1">
      <alignment horizontal="center" wrapText="1"/>
    </xf>
    <xf numFmtId="0" fontId="2" fillId="0" borderId="73" xfId="0" applyFont="1" applyBorder="1" applyAlignment="1">
      <alignment horizontal="center" wrapText="1"/>
    </xf>
    <xf numFmtId="0" fontId="2" fillId="0" borderId="50" xfId="0" applyFont="1" applyBorder="1" applyAlignment="1">
      <alignment horizontal="center" wrapText="1"/>
    </xf>
    <xf numFmtId="0" fontId="2" fillId="0" borderId="27" xfId="0" applyFont="1" applyBorder="1" applyAlignment="1">
      <alignment horizontal="center" wrapText="1"/>
    </xf>
    <xf numFmtId="0" fontId="2" fillId="0" borderId="71" xfId="0" applyFont="1" applyBorder="1" applyAlignment="1">
      <alignment horizontal="center" wrapText="1"/>
    </xf>
    <xf numFmtId="0" fontId="6" fillId="0" borderId="34" xfId="0" applyFont="1" applyBorder="1" applyAlignment="1">
      <alignment horizontal="center"/>
    </xf>
    <xf numFmtId="0" fontId="6" fillId="0" borderId="68" xfId="0" applyFont="1" applyBorder="1" applyAlignment="1">
      <alignment horizontal="center"/>
    </xf>
    <xf numFmtId="0" fontId="0" fillId="0" borderId="25" xfId="0" applyBorder="1" applyAlignment="1">
      <alignment horizontal="center"/>
    </xf>
    <xf numFmtId="0" fontId="0" fillId="0" borderId="73" xfId="0" applyBorder="1" applyAlignment="1">
      <alignment horizontal="center"/>
    </xf>
    <xf numFmtId="0" fontId="0" fillId="0" borderId="75" xfId="0" applyBorder="1" applyAlignment="1">
      <alignment horizontal="center"/>
    </xf>
    <xf numFmtId="0" fontId="0" fillId="0" borderId="0" xfId="0" applyAlignment="1">
      <alignment horizontal="center" vertical="center"/>
    </xf>
    <xf numFmtId="0" fontId="0" fillId="0" borderId="27" xfId="0" applyBorder="1" applyAlignment="1">
      <alignment horizontal="center" vertical="center"/>
    </xf>
    <xf numFmtId="0" fontId="7" fillId="0" borderId="0" xfId="0" applyFont="1" applyAlignment="1">
      <alignment horizontal="center" wrapText="1"/>
    </xf>
    <xf numFmtId="0" fontId="0" fillId="0" borderId="33" xfId="0" applyBorder="1" applyAlignment="1">
      <alignment horizontal="center"/>
    </xf>
    <xf numFmtId="0" fontId="0" fillId="0" borderId="49" xfId="0" applyBorder="1" applyAlignment="1">
      <alignment horizontal="center"/>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15.emf"/><Relationship Id="rId1" Type="http://schemas.openxmlformats.org/officeDocument/2006/relationships/image" Target="../media/image14.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17.emf"/><Relationship Id="rId1" Type="http://schemas.openxmlformats.org/officeDocument/2006/relationships/image" Target="../media/image16.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19.emf"/><Relationship Id="rId1" Type="http://schemas.openxmlformats.org/officeDocument/2006/relationships/image" Target="../media/image18.e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23.emf"/><Relationship Id="rId2" Type="http://schemas.openxmlformats.org/officeDocument/2006/relationships/image" Target="../media/image22.emf"/><Relationship Id="rId1"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6</xdr:col>
          <xdr:colOff>381000</xdr:colOff>
          <xdr:row>49</xdr:row>
          <xdr:rowOff>82550</xdr:rowOff>
        </xdr:to>
        <xdr:sp macro="" textlink="">
          <xdr:nvSpPr>
            <xdr:cNvPr id="11266" name="Object 2" hidden="1">
              <a:extLst>
                <a:ext uri="{63B3BB69-23CF-44E3-9099-C40C66FF867C}">
                  <a14:compatExt spid="_x0000_s11266"/>
                </a:ext>
                <a:ext uri="{FF2B5EF4-FFF2-40B4-BE49-F238E27FC236}">
                  <a16:creationId xmlns:a16="http://schemas.microsoft.com/office/drawing/2014/main" id="{AC8BC33F-2685-4BBF-8890-20E82D4B3D2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171450</xdr:rowOff>
        </xdr:from>
        <xdr:to>
          <xdr:col>5</xdr:col>
          <xdr:colOff>952500</xdr:colOff>
          <xdr:row>101</xdr:row>
          <xdr:rowOff>171450</xdr:rowOff>
        </xdr:to>
        <xdr:sp macro="" textlink="">
          <xdr:nvSpPr>
            <xdr:cNvPr id="11267" name="Object 3" hidden="1">
              <a:extLst>
                <a:ext uri="{63B3BB69-23CF-44E3-9099-C40C66FF867C}">
                  <a14:compatExt spid="_x0000_s11267"/>
                </a:ext>
                <a:ext uri="{FF2B5EF4-FFF2-40B4-BE49-F238E27FC236}">
                  <a16:creationId xmlns:a16="http://schemas.microsoft.com/office/drawing/2014/main" id="{3353FAE8-D304-42AA-8C9F-15D14E995F6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105</xdr:row>
          <xdr:rowOff>0</xdr:rowOff>
        </xdr:from>
        <xdr:to>
          <xdr:col>5</xdr:col>
          <xdr:colOff>196850</xdr:colOff>
          <xdr:row>150</xdr:row>
          <xdr:rowOff>50800</xdr:rowOff>
        </xdr:to>
        <xdr:sp macro="" textlink="">
          <xdr:nvSpPr>
            <xdr:cNvPr id="11268" name="Object 4" hidden="1">
              <a:extLst>
                <a:ext uri="{63B3BB69-23CF-44E3-9099-C40C66FF867C}">
                  <a14:compatExt spid="_x0000_s11268"/>
                </a:ext>
                <a:ext uri="{FF2B5EF4-FFF2-40B4-BE49-F238E27FC236}">
                  <a16:creationId xmlns:a16="http://schemas.microsoft.com/office/drawing/2014/main" id="{20CC1F53-CB27-406F-83AB-A17DD9C8BB9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55</xdr:row>
          <xdr:rowOff>63500</xdr:rowOff>
        </xdr:from>
        <xdr:to>
          <xdr:col>11</xdr:col>
          <xdr:colOff>298450</xdr:colOff>
          <xdr:row>75</xdr:row>
          <xdr:rowOff>12700</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F3F5CDFE-5C16-498C-9AC2-F18C59304B1D}"/>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8</xdr:col>
          <xdr:colOff>406400</xdr:colOff>
          <xdr:row>51</xdr:row>
          <xdr:rowOff>139700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AD8B37C2-3A6F-4E11-B1DD-3EEBB271AAD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8</xdr:col>
          <xdr:colOff>406400</xdr:colOff>
          <xdr:row>103</xdr:row>
          <xdr:rowOff>0</xdr:rowOff>
        </xdr:to>
        <xdr:sp macro="" textlink="">
          <xdr:nvSpPr>
            <xdr:cNvPr id="14338" name="Object 2" hidden="1">
              <a:extLst>
                <a:ext uri="{63B3BB69-23CF-44E3-9099-C40C66FF867C}">
                  <a14:compatExt spid="_x0000_s14338"/>
                </a:ext>
                <a:ext uri="{FF2B5EF4-FFF2-40B4-BE49-F238E27FC236}">
                  <a16:creationId xmlns:a16="http://schemas.microsoft.com/office/drawing/2014/main" id="{50536CDB-5FA3-4A19-A741-3413A5FDB1A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8</xdr:col>
          <xdr:colOff>412750</xdr:colOff>
          <xdr:row>48</xdr:row>
          <xdr:rowOff>158750</xdr:rowOff>
        </xdr:to>
        <xdr:sp macro="" textlink="">
          <xdr:nvSpPr>
            <xdr:cNvPr id="3074" name="Object 2" hidden="1">
              <a:extLst>
                <a:ext uri="{63B3BB69-23CF-44E3-9099-C40C66FF867C}">
                  <a14:compatExt spid="_x0000_s3074"/>
                </a:ext>
                <a:ext uri="{FF2B5EF4-FFF2-40B4-BE49-F238E27FC236}">
                  <a16:creationId xmlns:a16="http://schemas.microsoft.com/office/drawing/2014/main" id="{6F404C77-E4FA-43DD-B622-B6CB9A27186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8</xdr:col>
          <xdr:colOff>412750</xdr:colOff>
          <xdr:row>86</xdr:row>
          <xdr:rowOff>146050</xdr:rowOff>
        </xdr:to>
        <xdr:sp macro="" textlink="">
          <xdr:nvSpPr>
            <xdr:cNvPr id="3075" name="Object 3" hidden="1">
              <a:extLst>
                <a:ext uri="{63B3BB69-23CF-44E3-9099-C40C66FF867C}">
                  <a14:compatExt spid="_x0000_s3075"/>
                </a:ext>
                <a:ext uri="{FF2B5EF4-FFF2-40B4-BE49-F238E27FC236}">
                  <a16:creationId xmlns:a16="http://schemas.microsoft.com/office/drawing/2014/main" id="{9691FD12-AA5B-418D-821E-638D7A002CEF}"/>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7</xdr:col>
          <xdr:colOff>774700</xdr:colOff>
          <xdr:row>48</xdr:row>
          <xdr:rowOff>63500</xdr:rowOff>
        </xdr:to>
        <xdr:sp macro="" textlink="">
          <xdr:nvSpPr>
            <xdr:cNvPr id="4098" name="Object 2" hidden="1">
              <a:extLst>
                <a:ext uri="{63B3BB69-23CF-44E3-9099-C40C66FF867C}">
                  <a14:compatExt spid="_x0000_s4098"/>
                </a:ext>
                <a:ext uri="{FF2B5EF4-FFF2-40B4-BE49-F238E27FC236}">
                  <a16:creationId xmlns:a16="http://schemas.microsoft.com/office/drawing/2014/main" id="{A806D9E1-1792-4B26-9B86-36718F811EF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49</xdr:row>
          <xdr:rowOff>31750</xdr:rowOff>
        </xdr:from>
        <xdr:to>
          <xdr:col>7</xdr:col>
          <xdr:colOff>793750</xdr:colOff>
          <xdr:row>93</xdr:row>
          <xdr:rowOff>0</xdr:rowOff>
        </xdr:to>
        <xdr:sp macro="" textlink="">
          <xdr:nvSpPr>
            <xdr:cNvPr id="4099" name="Object 3" hidden="1">
              <a:extLst>
                <a:ext uri="{63B3BB69-23CF-44E3-9099-C40C66FF867C}">
                  <a14:compatExt spid="_x0000_s4099"/>
                </a:ext>
                <a:ext uri="{FF2B5EF4-FFF2-40B4-BE49-F238E27FC236}">
                  <a16:creationId xmlns:a16="http://schemas.microsoft.com/office/drawing/2014/main" id="{B9ECF834-E928-4DE0-BDAD-D8206BCDAA3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94</xdr:row>
          <xdr:rowOff>0</xdr:rowOff>
        </xdr:from>
        <xdr:to>
          <xdr:col>7</xdr:col>
          <xdr:colOff>774700</xdr:colOff>
          <xdr:row>148</xdr:row>
          <xdr:rowOff>63500</xdr:rowOff>
        </xdr:to>
        <xdr:sp macro="" textlink="">
          <xdr:nvSpPr>
            <xdr:cNvPr id="4100" name="Object 4" hidden="1">
              <a:extLst>
                <a:ext uri="{63B3BB69-23CF-44E3-9099-C40C66FF867C}">
                  <a14:compatExt spid="_x0000_s4100"/>
                </a:ext>
                <a:ext uri="{FF2B5EF4-FFF2-40B4-BE49-F238E27FC236}">
                  <a16:creationId xmlns:a16="http://schemas.microsoft.com/office/drawing/2014/main" id="{CA07C570-8D3D-4311-B86C-19AC070F2FC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7</xdr:col>
          <xdr:colOff>1092200</xdr:colOff>
          <xdr:row>49</xdr:row>
          <xdr:rowOff>12700</xdr:rowOff>
        </xdr:to>
        <xdr:sp macro="" textlink="">
          <xdr:nvSpPr>
            <xdr:cNvPr id="2058" name="Object 10" hidden="1">
              <a:extLst>
                <a:ext uri="{63B3BB69-23CF-44E3-9099-C40C66FF867C}">
                  <a14:compatExt spid="_x0000_s2058"/>
                </a:ext>
                <a:ext uri="{FF2B5EF4-FFF2-40B4-BE49-F238E27FC236}">
                  <a16:creationId xmlns:a16="http://schemas.microsoft.com/office/drawing/2014/main" id="{E7F24211-246E-4A3D-9275-9D7A52D9915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7</xdr:col>
          <xdr:colOff>1092200</xdr:colOff>
          <xdr:row>96</xdr:row>
          <xdr:rowOff>50800</xdr:rowOff>
        </xdr:to>
        <xdr:sp macro="" textlink="">
          <xdr:nvSpPr>
            <xdr:cNvPr id="2059" name="Object 11" hidden="1">
              <a:extLst>
                <a:ext uri="{63B3BB69-23CF-44E3-9099-C40C66FF867C}">
                  <a14:compatExt spid="_x0000_s2059"/>
                </a:ext>
                <a:ext uri="{FF2B5EF4-FFF2-40B4-BE49-F238E27FC236}">
                  <a16:creationId xmlns:a16="http://schemas.microsoft.com/office/drawing/2014/main" id="{1B1FF0D9-D132-4A5A-969F-DD321FC6F57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0</xdr:rowOff>
        </xdr:from>
        <xdr:to>
          <xdr:col>7</xdr:col>
          <xdr:colOff>1092200</xdr:colOff>
          <xdr:row>151</xdr:row>
          <xdr:rowOff>107950</xdr:rowOff>
        </xdr:to>
        <xdr:sp macro="" textlink="">
          <xdr:nvSpPr>
            <xdr:cNvPr id="2060" name="Object 12" hidden="1">
              <a:extLst>
                <a:ext uri="{63B3BB69-23CF-44E3-9099-C40C66FF867C}">
                  <a14:compatExt spid="_x0000_s2060"/>
                </a:ext>
                <a:ext uri="{FF2B5EF4-FFF2-40B4-BE49-F238E27FC236}">
                  <a16:creationId xmlns:a16="http://schemas.microsoft.com/office/drawing/2014/main" id="{92E118C7-0BA3-4BCF-950B-21F4C8B94E8D}"/>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8</xdr:col>
          <xdr:colOff>273050</xdr:colOff>
          <xdr:row>47</xdr:row>
          <xdr:rowOff>158750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E09DED3D-9CB5-4BF6-92B7-B27A2710EC7D}"/>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8</xdr:col>
          <xdr:colOff>273050</xdr:colOff>
          <xdr:row>97</xdr:row>
          <xdr:rowOff>76200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4AB21A0C-A3C8-425C-B0A7-F14DC7BBBC9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8</xdr:col>
          <xdr:colOff>260350</xdr:colOff>
          <xdr:row>48</xdr:row>
          <xdr:rowOff>139700</xdr:rowOff>
        </xdr:to>
        <xdr:sp macro="" textlink="">
          <xdr:nvSpPr>
            <xdr:cNvPr id="6146" name="Object 2" hidden="1">
              <a:extLst>
                <a:ext uri="{63B3BB69-23CF-44E3-9099-C40C66FF867C}">
                  <a14:compatExt spid="_x0000_s6146"/>
                </a:ext>
                <a:ext uri="{FF2B5EF4-FFF2-40B4-BE49-F238E27FC236}">
                  <a16:creationId xmlns:a16="http://schemas.microsoft.com/office/drawing/2014/main" id="{F9261E06-5237-42E9-BBC5-B531CAB151C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8</xdr:col>
          <xdr:colOff>260350</xdr:colOff>
          <xdr:row>100</xdr:row>
          <xdr:rowOff>152400</xdr:rowOff>
        </xdr:to>
        <xdr:sp macro="" textlink="">
          <xdr:nvSpPr>
            <xdr:cNvPr id="6147" name="Object 3" hidden="1">
              <a:extLst>
                <a:ext uri="{63B3BB69-23CF-44E3-9099-C40C66FF867C}">
                  <a14:compatExt spid="_x0000_s6147"/>
                </a:ext>
                <a:ext uri="{FF2B5EF4-FFF2-40B4-BE49-F238E27FC236}">
                  <a16:creationId xmlns:a16="http://schemas.microsoft.com/office/drawing/2014/main" id="{28A1DA65-2706-456D-B5AE-7AD4D8DD8C5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3</xdr:row>
          <xdr:rowOff>6350</xdr:rowOff>
        </xdr:from>
        <xdr:to>
          <xdr:col>8</xdr:col>
          <xdr:colOff>342900</xdr:colOff>
          <xdr:row>49</xdr:row>
          <xdr:rowOff>95250</xdr:rowOff>
        </xdr:to>
        <xdr:sp macro="" textlink="">
          <xdr:nvSpPr>
            <xdr:cNvPr id="7170" name="Object 2" hidden="1">
              <a:extLst>
                <a:ext uri="{63B3BB69-23CF-44E3-9099-C40C66FF867C}">
                  <a14:compatExt spid="_x0000_s7170"/>
                </a:ext>
                <a:ext uri="{FF2B5EF4-FFF2-40B4-BE49-F238E27FC236}">
                  <a16:creationId xmlns:a16="http://schemas.microsoft.com/office/drawing/2014/main" id="{3C1D55B7-4910-4FD7-BAFC-BF2A62FEC16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48</xdr:row>
          <xdr:rowOff>114300</xdr:rowOff>
        </xdr:from>
        <xdr:to>
          <xdr:col>8</xdr:col>
          <xdr:colOff>330200</xdr:colOff>
          <xdr:row>97</xdr:row>
          <xdr:rowOff>133350</xdr:rowOff>
        </xdr:to>
        <xdr:sp macro="" textlink="">
          <xdr:nvSpPr>
            <xdr:cNvPr id="7171" name="Object 3" hidden="1">
              <a:extLst>
                <a:ext uri="{63B3BB69-23CF-44E3-9099-C40C66FF867C}">
                  <a14:compatExt spid="_x0000_s7171"/>
                </a:ext>
                <a:ext uri="{FF2B5EF4-FFF2-40B4-BE49-F238E27FC236}">
                  <a16:creationId xmlns:a16="http://schemas.microsoft.com/office/drawing/2014/main" id="{BC415DA2-E284-4B94-A650-22E5C24C217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99</xdr:row>
          <xdr:rowOff>0</xdr:rowOff>
        </xdr:from>
        <xdr:to>
          <xdr:col>8</xdr:col>
          <xdr:colOff>317500</xdr:colOff>
          <xdr:row>153</xdr:row>
          <xdr:rowOff>25400</xdr:rowOff>
        </xdr:to>
        <xdr:sp macro="" textlink="">
          <xdr:nvSpPr>
            <xdr:cNvPr id="7172" name="Object 4" hidden="1">
              <a:extLst>
                <a:ext uri="{63B3BB69-23CF-44E3-9099-C40C66FF867C}">
                  <a14:compatExt spid="_x0000_s7172"/>
                </a:ext>
                <a:ext uri="{FF2B5EF4-FFF2-40B4-BE49-F238E27FC236}">
                  <a16:creationId xmlns:a16="http://schemas.microsoft.com/office/drawing/2014/main" id="{84F31A60-A8FA-48B4-B780-4C57232DE9D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0</xdr:row>
          <xdr:rowOff>158750</xdr:rowOff>
        </xdr:from>
        <xdr:to>
          <xdr:col>8</xdr:col>
          <xdr:colOff>69850</xdr:colOff>
          <xdr:row>48</xdr:row>
          <xdr:rowOff>146050</xdr:rowOff>
        </xdr:to>
        <xdr:sp macro="" textlink="">
          <xdr:nvSpPr>
            <xdr:cNvPr id="8195" name="Object 3" hidden="1">
              <a:extLst>
                <a:ext uri="{63B3BB69-23CF-44E3-9099-C40C66FF867C}">
                  <a14:compatExt spid="_x0000_s8195"/>
                </a:ext>
                <a:ext uri="{FF2B5EF4-FFF2-40B4-BE49-F238E27FC236}">
                  <a16:creationId xmlns:a16="http://schemas.microsoft.com/office/drawing/2014/main" id="{C06403B9-F1E8-4EB0-B740-7D11E9F3AD9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8</xdr:col>
          <xdr:colOff>38100</xdr:colOff>
          <xdr:row>98</xdr:row>
          <xdr:rowOff>158750</xdr:rowOff>
        </xdr:to>
        <xdr:sp macro="" textlink="">
          <xdr:nvSpPr>
            <xdr:cNvPr id="8196" name="Object 4" hidden="1">
              <a:extLst>
                <a:ext uri="{63B3BB69-23CF-44E3-9099-C40C66FF867C}">
                  <a14:compatExt spid="_x0000_s8196"/>
                </a:ext>
                <a:ext uri="{FF2B5EF4-FFF2-40B4-BE49-F238E27FC236}">
                  <a16:creationId xmlns:a16="http://schemas.microsoft.com/office/drawing/2014/main" id="{A710C4B4-674C-4E99-9F2E-6E1E1B199C0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100</xdr:row>
          <xdr:rowOff>0</xdr:rowOff>
        </xdr:from>
        <xdr:to>
          <xdr:col>8</xdr:col>
          <xdr:colOff>38100</xdr:colOff>
          <xdr:row>148</xdr:row>
          <xdr:rowOff>76200</xdr:rowOff>
        </xdr:to>
        <xdr:sp macro="" textlink="">
          <xdr:nvSpPr>
            <xdr:cNvPr id="8197" name="Object 5" hidden="1">
              <a:extLst>
                <a:ext uri="{63B3BB69-23CF-44E3-9099-C40C66FF867C}">
                  <a14:compatExt spid="_x0000_s8197"/>
                </a:ext>
                <a:ext uri="{FF2B5EF4-FFF2-40B4-BE49-F238E27FC236}">
                  <a16:creationId xmlns:a16="http://schemas.microsoft.com/office/drawing/2014/main" id="{CF5EE8EA-F77E-4AEA-A106-E4E57DB97A9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image" Target="../media/image17.emf"/><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package" Target="../embeddings/Microsoft_Word_Document15.docx"/><Relationship Id="rId5" Type="http://schemas.openxmlformats.org/officeDocument/2006/relationships/image" Target="../media/image16.emf"/><Relationship Id="rId4" Type="http://schemas.openxmlformats.org/officeDocument/2006/relationships/package" Target="../embeddings/Microsoft_Word_Document14.docx"/></Relationships>
</file>

<file path=xl/worksheets/_rels/sheet11.xml.rels><?xml version="1.0" encoding="UTF-8" standalone="yes"?>
<Relationships xmlns="http://schemas.openxmlformats.org/package/2006/relationships"><Relationship Id="rId8" Type="http://schemas.openxmlformats.org/officeDocument/2006/relationships/package" Target="../embeddings/Microsoft_Word_Document18.docx"/><Relationship Id="rId3" Type="http://schemas.openxmlformats.org/officeDocument/2006/relationships/vmlDrawing" Target="../drawings/vmlDrawing8.vml"/><Relationship Id="rId7" Type="http://schemas.openxmlformats.org/officeDocument/2006/relationships/image" Target="../media/image19.emf"/><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package" Target="../embeddings/Microsoft_Word_Document17.docx"/><Relationship Id="rId5" Type="http://schemas.openxmlformats.org/officeDocument/2006/relationships/image" Target="../media/image18.emf"/><Relationship Id="rId4" Type="http://schemas.openxmlformats.org/officeDocument/2006/relationships/package" Target="../embeddings/Microsoft_Word_Document16.docx"/><Relationship Id="rId9" Type="http://schemas.openxmlformats.org/officeDocument/2006/relationships/image" Target="../media/image20.emf"/></Relationships>
</file>

<file path=xl/worksheets/_rels/sheet12.xml.rels><?xml version="1.0" encoding="UTF-8" standalone="yes"?>
<Relationships xmlns="http://schemas.openxmlformats.org/package/2006/relationships"><Relationship Id="rId8" Type="http://schemas.openxmlformats.org/officeDocument/2006/relationships/package" Target="../embeddings/Microsoft_Word_Document21.docx"/><Relationship Id="rId3" Type="http://schemas.openxmlformats.org/officeDocument/2006/relationships/vmlDrawing" Target="../drawings/vmlDrawing9.vml"/><Relationship Id="rId7" Type="http://schemas.openxmlformats.org/officeDocument/2006/relationships/image" Target="../media/image22.emf"/><Relationship Id="rId2" Type="http://schemas.openxmlformats.org/officeDocument/2006/relationships/drawing" Target="../drawings/drawing9.xml"/><Relationship Id="rId1" Type="http://schemas.openxmlformats.org/officeDocument/2006/relationships/printerSettings" Target="../printerSettings/printerSettings12.bin"/><Relationship Id="rId6" Type="http://schemas.openxmlformats.org/officeDocument/2006/relationships/package" Target="../embeddings/Microsoft_Word_Document20.docx"/><Relationship Id="rId5" Type="http://schemas.openxmlformats.org/officeDocument/2006/relationships/image" Target="../media/image21.emf"/><Relationship Id="rId4" Type="http://schemas.openxmlformats.org/officeDocument/2006/relationships/package" Target="../embeddings/Microsoft_Word_Document19.docx"/><Relationship Id="rId9" Type="http://schemas.openxmlformats.org/officeDocument/2006/relationships/image" Target="../media/image23.emf"/></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4.bin"/><Relationship Id="rId5" Type="http://schemas.openxmlformats.org/officeDocument/2006/relationships/image" Target="../media/image24.emf"/><Relationship Id="rId4" Type="http://schemas.openxmlformats.org/officeDocument/2006/relationships/package" Target="../embeddings/Microsoft_Word_Document22.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 Id="rId9" Type="http://schemas.openxmlformats.org/officeDocument/2006/relationships/image" Target="../media/image3.emf"/></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5.emf"/><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package" Target="../embeddings/Microsoft_Word_Document4.docx"/><Relationship Id="rId5" Type="http://schemas.openxmlformats.org/officeDocument/2006/relationships/image" Target="../media/image4.emf"/><Relationship Id="rId4" Type="http://schemas.openxmlformats.org/officeDocument/2006/relationships/package" Target="../embeddings/Microsoft_Word_Document3.docx"/></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7.emf"/><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package" Target="../embeddings/Microsoft_Word_Document6.docx"/><Relationship Id="rId5" Type="http://schemas.openxmlformats.org/officeDocument/2006/relationships/image" Target="../media/image6.emf"/><Relationship Id="rId4" Type="http://schemas.openxmlformats.org/officeDocument/2006/relationships/package" Target="../embeddings/Microsoft_Word_Document5.docx"/></Relationships>
</file>

<file path=xl/worksheets/_rels/sheet7.xml.rels><?xml version="1.0" encoding="UTF-8" standalone="yes"?>
<Relationships xmlns="http://schemas.openxmlformats.org/package/2006/relationships"><Relationship Id="rId8" Type="http://schemas.openxmlformats.org/officeDocument/2006/relationships/package" Target="../embeddings/Microsoft_Word_Document9.docx"/><Relationship Id="rId3" Type="http://schemas.openxmlformats.org/officeDocument/2006/relationships/vmlDrawing" Target="../drawings/vmlDrawing4.vml"/><Relationship Id="rId7" Type="http://schemas.openxmlformats.org/officeDocument/2006/relationships/image" Target="../media/image9.emf"/><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package" Target="../embeddings/Microsoft_Word_Document8.docx"/><Relationship Id="rId5" Type="http://schemas.openxmlformats.org/officeDocument/2006/relationships/image" Target="../media/image8.emf"/><Relationship Id="rId4" Type="http://schemas.openxmlformats.org/officeDocument/2006/relationships/package" Target="../embeddings/Microsoft_Word_Document7.docx"/><Relationship Id="rId9" Type="http://schemas.openxmlformats.org/officeDocument/2006/relationships/image" Target="../media/image10.emf"/></Relationships>
</file>

<file path=xl/worksheets/_rels/sheet8.xml.rels><?xml version="1.0" encoding="UTF-8" standalone="yes"?>
<Relationships xmlns="http://schemas.openxmlformats.org/package/2006/relationships"><Relationship Id="rId8" Type="http://schemas.openxmlformats.org/officeDocument/2006/relationships/package" Target="../embeddings/Microsoft_Word_Document12.docx"/><Relationship Id="rId3" Type="http://schemas.openxmlformats.org/officeDocument/2006/relationships/vmlDrawing" Target="../drawings/vmlDrawing5.vml"/><Relationship Id="rId7" Type="http://schemas.openxmlformats.org/officeDocument/2006/relationships/image" Target="../media/image12.emf"/><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package" Target="../embeddings/Microsoft_Word_Document11.docx"/><Relationship Id="rId5" Type="http://schemas.openxmlformats.org/officeDocument/2006/relationships/image" Target="../media/image11.emf"/><Relationship Id="rId4" Type="http://schemas.openxmlformats.org/officeDocument/2006/relationships/package" Target="../embeddings/Microsoft_Word_Document10.docx"/><Relationship Id="rId9" Type="http://schemas.openxmlformats.org/officeDocument/2006/relationships/image" Target="../media/image13.emf"/></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image" Target="../media/image15.emf"/><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package" Target="../embeddings/Microsoft_Word_Document13.docx"/><Relationship Id="rId5" Type="http://schemas.openxmlformats.org/officeDocument/2006/relationships/image" Target="../media/image14.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154"/>
  <sheetViews>
    <sheetView tabSelected="1" zoomScaleNormal="100" workbookViewId="0">
      <selection activeCell="N44" sqref="N44"/>
    </sheetView>
  </sheetViews>
  <sheetFormatPr defaultRowHeight="14.5" x14ac:dyDescent="0.35"/>
  <cols>
    <col min="1" max="1" width="8.90625" style="21" customWidth="1"/>
    <col min="3" max="3" width="18" customWidth="1"/>
    <col min="4" max="4" width="13.08984375" style="21" customWidth="1"/>
    <col min="5" max="5" width="8.90625" customWidth="1"/>
    <col min="6" max="6" width="9.453125" customWidth="1"/>
    <col min="7" max="7" width="8.81640625" customWidth="1"/>
    <col min="8" max="8" width="12.6328125" customWidth="1"/>
    <col min="9" max="9" width="12.54296875" customWidth="1"/>
    <col min="10" max="10" width="9.1796875" customWidth="1"/>
    <col min="13" max="13" width="9.54296875" customWidth="1"/>
    <col min="14" max="14" width="7.08984375" customWidth="1"/>
    <col min="15" max="15" width="6.453125" customWidth="1"/>
    <col min="16" max="16" width="7.6328125" customWidth="1"/>
  </cols>
  <sheetData>
    <row r="1" spans="2:16" ht="6.65" customHeight="1" thickBot="1" x14ac:dyDescent="0.4">
      <c r="B1" s="21"/>
      <c r="C1" s="21"/>
      <c r="E1" s="21"/>
      <c r="F1" s="21"/>
      <c r="G1" s="21"/>
      <c r="H1" s="21"/>
      <c r="I1" s="21"/>
      <c r="J1" s="21"/>
      <c r="K1" s="21"/>
      <c r="L1" s="21"/>
      <c r="M1" s="21"/>
      <c r="N1" s="21"/>
      <c r="O1" s="21"/>
      <c r="P1" s="21"/>
    </row>
    <row r="2" spans="2:16" ht="15" thickBot="1" x14ac:dyDescent="0.4">
      <c r="B2" s="293" t="s">
        <v>358</v>
      </c>
      <c r="C2" s="294"/>
      <c r="D2" s="294"/>
      <c r="E2" s="294"/>
      <c r="F2" s="294"/>
      <c r="G2" s="294"/>
      <c r="H2" s="294"/>
      <c r="I2" s="294"/>
      <c r="J2" s="294"/>
      <c r="K2" s="294"/>
      <c r="L2" s="294"/>
      <c r="M2" s="294"/>
      <c r="N2" s="294"/>
      <c r="O2" s="294"/>
      <c r="P2" s="295"/>
    </row>
    <row r="3" spans="2:16" ht="15" thickBot="1" x14ac:dyDescent="0.4">
      <c r="B3" s="296" t="s">
        <v>284</v>
      </c>
      <c r="C3" s="297"/>
      <c r="D3" s="297"/>
      <c r="E3" s="297"/>
      <c r="F3" s="297"/>
      <c r="G3" s="297"/>
      <c r="H3" s="297"/>
      <c r="I3" s="297"/>
      <c r="J3" s="297"/>
      <c r="K3" s="297"/>
      <c r="L3" s="297"/>
      <c r="M3" s="297"/>
      <c r="N3" s="297"/>
      <c r="O3" s="297"/>
      <c r="P3" s="298"/>
    </row>
    <row r="4" spans="2:16" ht="15" thickBot="1" x14ac:dyDescent="0.4">
      <c r="B4" s="60" t="s">
        <v>51</v>
      </c>
      <c r="C4" s="60" t="s">
        <v>14</v>
      </c>
      <c r="D4" s="249" t="s">
        <v>63</v>
      </c>
      <c r="E4" s="60" t="s">
        <v>22</v>
      </c>
      <c r="F4" s="69" t="s">
        <v>23</v>
      </c>
      <c r="G4" s="155" t="s">
        <v>53</v>
      </c>
      <c r="H4" s="69" t="s">
        <v>54</v>
      </c>
      <c r="I4" s="68" t="s">
        <v>55</v>
      </c>
      <c r="J4" s="69" t="s">
        <v>56</v>
      </c>
      <c r="K4" s="68" t="s">
        <v>57</v>
      </c>
      <c r="L4" s="69" t="s">
        <v>60</v>
      </c>
      <c r="M4" s="68" t="s">
        <v>58</v>
      </c>
      <c r="N4" s="69" t="s">
        <v>61</v>
      </c>
      <c r="O4" s="265" t="s">
        <v>59</v>
      </c>
      <c r="P4" s="69" t="s">
        <v>62</v>
      </c>
    </row>
    <row r="5" spans="2:16" x14ac:dyDescent="0.35">
      <c r="B5" s="135">
        <v>1</v>
      </c>
      <c r="C5" s="277" t="s">
        <v>88</v>
      </c>
      <c r="D5" s="278" t="s">
        <v>93</v>
      </c>
      <c r="E5" s="84">
        <f>SUM(G5:P5)</f>
        <v>65</v>
      </c>
      <c r="F5" s="279">
        <v>6</v>
      </c>
      <c r="G5" s="280">
        <v>15</v>
      </c>
      <c r="H5" s="281"/>
      <c r="I5" s="282"/>
      <c r="J5" s="281"/>
      <c r="K5" s="282">
        <v>7</v>
      </c>
      <c r="L5" s="282">
        <v>6</v>
      </c>
      <c r="M5" s="282"/>
      <c r="N5" s="282">
        <v>10</v>
      </c>
      <c r="O5" s="281">
        <v>12</v>
      </c>
      <c r="P5" s="283">
        <v>15</v>
      </c>
    </row>
    <row r="6" spans="2:16" s="21" customFormat="1" ht="15" thickBot="1" x14ac:dyDescent="0.4">
      <c r="B6" s="266">
        <v>2</v>
      </c>
      <c r="C6" s="267" t="s">
        <v>89</v>
      </c>
      <c r="D6" s="268" t="s">
        <v>94</v>
      </c>
      <c r="E6" s="86">
        <f>SUM(G6:P6)</f>
        <v>61</v>
      </c>
      <c r="F6" s="269">
        <v>6</v>
      </c>
      <c r="G6" s="270">
        <v>9</v>
      </c>
      <c r="H6" s="271">
        <v>22</v>
      </c>
      <c r="I6" s="271"/>
      <c r="J6" s="271"/>
      <c r="K6" s="271">
        <v>8</v>
      </c>
      <c r="L6" s="271">
        <v>7</v>
      </c>
      <c r="M6" s="271"/>
      <c r="N6" s="272"/>
      <c r="O6" s="271">
        <v>8</v>
      </c>
      <c r="P6" s="273">
        <v>7</v>
      </c>
    </row>
    <row r="7" spans="2:16" s="21" customFormat="1" x14ac:dyDescent="0.35">
      <c r="B7" s="73"/>
      <c r="C7" s="274"/>
      <c r="D7" s="275"/>
      <c r="E7" s="73"/>
      <c r="F7" s="73"/>
      <c r="G7" s="73"/>
      <c r="H7" s="73"/>
      <c r="I7" s="73"/>
      <c r="J7" s="73"/>
      <c r="K7" s="73"/>
      <c r="L7" s="73"/>
      <c r="M7" s="73"/>
      <c r="N7" s="276"/>
      <c r="O7" s="73"/>
      <c r="P7" s="73"/>
    </row>
    <row r="8" spans="2:16" s="21" customFormat="1" ht="15" thickBot="1" x14ac:dyDescent="0.4">
      <c r="B8" s="73"/>
      <c r="C8" s="274"/>
      <c r="D8" s="275"/>
      <c r="E8" s="73"/>
      <c r="F8" s="73"/>
      <c r="G8" s="73"/>
      <c r="H8" s="73"/>
      <c r="I8" s="73"/>
      <c r="J8" s="73"/>
      <c r="K8" s="73"/>
      <c r="L8" s="73"/>
      <c r="M8" s="73"/>
      <c r="N8" s="276"/>
      <c r="O8" s="73"/>
      <c r="P8" s="73"/>
    </row>
    <row r="9" spans="2:16" s="21" customFormat="1" ht="15" thickBot="1" x14ac:dyDescent="0.4">
      <c r="B9" s="293" t="s">
        <v>359</v>
      </c>
      <c r="C9" s="294"/>
      <c r="D9" s="294"/>
      <c r="E9" s="294"/>
      <c r="F9" s="294"/>
      <c r="G9" s="294"/>
      <c r="H9" s="294"/>
      <c r="I9" s="294"/>
      <c r="J9" s="294"/>
      <c r="K9" s="294"/>
      <c r="L9" s="294"/>
      <c r="M9" s="294"/>
      <c r="N9" s="294"/>
      <c r="O9" s="294"/>
      <c r="P9" s="295"/>
    </row>
    <row r="10" spans="2:16" s="21" customFormat="1" x14ac:dyDescent="0.35">
      <c r="B10" s="135">
        <v>1</v>
      </c>
      <c r="C10" s="22" t="s">
        <v>84</v>
      </c>
      <c r="D10" s="47" t="s">
        <v>90</v>
      </c>
      <c r="E10" s="84">
        <f t="shared" ref="E10:E16" si="0">SUM(G10:P10)</f>
        <v>173</v>
      </c>
      <c r="F10" s="175">
        <v>5</v>
      </c>
      <c r="G10" s="53">
        <v>40</v>
      </c>
      <c r="H10" s="71">
        <v>47</v>
      </c>
      <c r="I10" s="40">
        <v>31</v>
      </c>
      <c r="J10" s="40">
        <v>33</v>
      </c>
      <c r="K10" s="40">
        <v>22</v>
      </c>
      <c r="L10" s="71"/>
      <c r="M10" s="71"/>
      <c r="N10" s="71"/>
      <c r="O10" s="71"/>
      <c r="P10" s="35"/>
    </row>
    <row r="11" spans="2:16" x14ac:dyDescent="0.35">
      <c r="B11" s="134">
        <v>2</v>
      </c>
      <c r="C11" s="23" t="s">
        <v>86</v>
      </c>
      <c r="D11" s="42" t="s">
        <v>91</v>
      </c>
      <c r="E11" s="85">
        <f t="shared" si="0"/>
        <v>165</v>
      </c>
      <c r="F11" s="176">
        <v>5</v>
      </c>
      <c r="G11" s="62">
        <v>34</v>
      </c>
      <c r="H11" s="63">
        <v>38</v>
      </c>
      <c r="I11" s="63"/>
      <c r="J11" s="63"/>
      <c r="K11" s="63"/>
      <c r="L11" s="38">
        <v>22</v>
      </c>
      <c r="M11" s="38"/>
      <c r="N11" s="63"/>
      <c r="O11" s="63">
        <v>48</v>
      </c>
      <c r="P11" s="28">
        <v>23</v>
      </c>
    </row>
    <row r="12" spans="2:16" x14ac:dyDescent="0.35">
      <c r="B12" s="134">
        <v>3</v>
      </c>
      <c r="C12" s="23" t="s">
        <v>161</v>
      </c>
      <c r="D12" s="42" t="s">
        <v>165</v>
      </c>
      <c r="E12" s="85">
        <f t="shared" si="0"/>
        <v>160</v>
      </c>
      <c r="F12" s="176">
        <v>4</v>
      </c>
      <c r="G12" s="62"/>
      <c r="H12" s="63"/>
      <c r="I12" s="67">
        <v>42</v>
      </c>
      <c r="J12" s="63">
        <v>40</v>
      </c>
      <c r="K12" s="63">
        <v>36</v>
      </c>
      <c r="L12" s="38"/>
      <c r="M12" s="38">
        <v>42</v>
      </c>
      <c r="N12" s="63"/>
      <c r="O12" s="63"/>
      <c r="P12" s="37"/>
    </row>
    <row r="13" spans="2:16" x14ac:dyDescent="0.35">
      <c r="B13" s="134">
        <v>4</v>
      </c>
      <c r="C13" s="48" t="s">
        <v>162</v>
      </c>
      <c r="D13" s="138" t="s">
        <v>166</v>
      </c>
      <c r="E13" s="85">
        <f t="shared" si="0"/>
        <v>147</v>
      </c>
      <c r="F13" s="176">
        <v>4</v>
      </c>
      <c r="G13" s="62"/>
      <c r="H13" s="63"/>
      <c r="I13" s="63">
        <v>38</v>
      </c>
      <c r="J13" s="63">
        <v>38</v>
      </c>
      <c r="K13" s="63">
        <v>36</v>
      </c>
      <c r="L13" s="63"/>
      <c r="M13" s="63">
        <v>35</v>
      </c>
      <c r="N13" s="63"/>
      <c r="O13" s="63"/>
      <c r="P13" s="28"/>
    </row>
    <row r="14" spans="2:16" x14ac:dyDescent="0.35">
      <c r="B14" s="134">
        <v>5</v>
      </c>
      <c r="C14" s="48" t="s">
        <v>163</v>
      </c>
      <c r="D14" s="138" t="s">
        <v>167</v>
      </c>
      <c r="E14" s="85">
        <f t="shared" si="0"/>
        <v>98</v>
      </c>
      <c r="F14" s="176">
        <v>4</v>
      </c>
      <c r="G14" s="62"/>
      <c r="H14" s="63"/>
      <c r="I14" s="38">
        <v>34</v>
      </c>
      <c r="J14" s="63">
        <v>24</v>
      </c>
      <c r="K14" s="63">
        <v>17</v>
      </c>
      <c r="L14" s="38"/>
      <c r="M14" s="38">
        <v>23</v>
      </c>
      <c r="N14" s="38"/>
      <c r="O14" s="38"/>
      <c r="P14" s="28"/>
    </row>
    <row r="15" spans="2:16" x14ac:dyDescent="0.35">
      <c r="B15" s="134">
        <v>6</v>
      </c>
      <c r="C15" s="23" t="s">
        <v>191</v>
      </c>
      <c r="D15" s="42" t="s">
        <v>192</v>
      </c>
      <c r="E15" s="85">
        <f t="shared" si="0"/>
        <v>91</v>
      </c>
      <c r="F15" s="176">
        <v>4</v>
      </c>
      <c r="G15" s="62" t="s">
        <v>39</v>
      </c>
      <c r="H15" s="38"/>
      <c r="I15" s="63"/>
      <c r="J15" s="63"/>
      <c r="K15" s="63">
        <v>11</v>
      </c>
      <c r="L15" s="63">
        <v>28</v>
      </c>
      <c r="M15" s="38">
        <v>12</v>
      </c>
      <c r="N15" s="38">
        <v>40</v>
      </c>
      <c r="O15" s="63"/>
      <c r="P15" s="28"/>
    </row>
    <row r="16" spans="2:16" x14ac:dyDescent="0.35">
      <c r="B16" s="134">
        <v>7</v>
      </c>
      <c r="C16" s="78" t="s">
        <v>187</v>
      </c>
      <c r="D16" s="189" t="s">
        <v>213</v>
      </c>
      <c r="E16" s="85">
        <f t="shared" si="0"/>
        <v>76</v>
      </c>
      <c r="F16" s="176">
        <v>2</v>
      </c>
      <c r="G16" s="62"/>
      <c r="H16" s="63"/>
      <c r="I16" s="63"/>
      <c r="J16" s="63"/>
      <c r="K16" s="63">
        <v>42</v>
      </c>
      <c r="L16" s="63"/>
      <c r="M16" s="63">
        <v>34</v>
      </c>
      <c r="N16" s="63"/>
      <c r="O16" s="63"/>
      <c r="P16" s="37"/>
    </row>
    <row r="17" spans="2:16" x14ac:dyDescent="0.35">
      <c r="B17" s="134">
        <v>8</v>
      </c>
      <c r="C17" s="48" t="s">
        <v>250</v>
      </c>
      <c r="D17" s="138" t="s">
        <v>252</v>
      </c>
      <c r="E17" s="85">
        <f>25+O17</f>
        <v>54</v>
      </c>
      <c r="F17" s="176">
        <v>2</v>
      </c>
      <c r="G17" s="62"/>
      <c r="H17" s="63"/>
      <c r="I17" s="63"/>
      <c r="J17" s="63"/>
      <c r="K17" s="63"/>
      <c r="L17" s="38"/>
      <c r="M17" s="38"/>
      <c r="N17" s="63">
        <v>25</v>
      </c>
      <c r="O17" s="63">
        <v>29</v>
      </c>
      <c r="P17" s="28"/>
    </row>
    <row r="18" spans="2:16" x14ac:dyDescent="0.35">
      <c r="B18" s="134">
        <v>9</v>
      </c>
      <c r="C18" s="48" t="s">
        <v>113</v>
      </c>
      <c r="D18" s="138" t="s">
        <v>116</v>
      </c>
      <c r="E18" s="85">
        <f>SUM(G18:P18)</f>
        <v>49</v>
      </c>
      <c r="F18" s="176">
        <v>2</v>
      </c>
      <c r="G18" s="62"/>
      <c r="H18" s="38">
        <v>36</v>
      </c>
      <c r="I18" s="63"/>
      <c r="J18" s="63"/>
      <c r="K18" s="63"/>
      <c r="L18" s="38"/>
      <c r="M18" s="63">
        <v>13</v>
      </c>
      <c r="N18" s="38"/>
      <c r="O18" s="38"/>
      <c r="P18" s="28"/>
    </row>
    <row r="19" spans="2:16" x14ac:dyDescent="0.35">
      <c r="B19" s="134">
        <v>10</v>
      </c>
      <c r="C19" s="23" t="s">
        <v>234</v>
      </c>
      <c r="D19" s="42" t="s">
        <v>218</v>
      </c>
      <c r="E19" s="85">
        <f>SUM(G19:P19)</f>
        <v>42</v>
      </c>
      <c r="F19" s="176">
        <v>2</v>
      </c>
      <c r="G19" s="62"/>
      <c r="H19" s="63"/>
      <c r="I19" s="63"/>
      <c r="J19" s="38"/>
      <c r="K19" s="38"/>
      <c r="L19" s="38"/>
      <c r="M19" s="38">
        <v>8</v>
      </c>
      <c r="N19" s="63">
        <v>34</v>
      </c>
      <c r="O19" s="63"/>
      <c r="P19" s="28"/>
    </row>
    <row r="20" spans="2:16" x14ac:dyDescent="0.35">
      <c r="B20" s="134">
        <v>11</v>
      </c>
      <c r="C20" s="23" t="s">
        <v>87</v>
      </c>
      <c r="D20" s="236" t="s">
        <v>92</v>
      </c>
      <c r="E20" s="85">
        <f>SUM(G20:P20)</f>
        <v>41</v>
      </c>
      <c r="F20" s="176">
        <v>2</v>
      </c>
      <c r="G20" s="62">
        <v>23</v>
      </c>
      <c r="H20" s="63"/>
      <c r="I20" s="63"/>
      <c r="J20" s="38"/>
      <c r="K20" s="63"/>
      <c r="L20" s="38"/>
      <c r="M20" s="63"/>
      <c r="N20" s="63">
        <v>18</v>
      </c>
      <c r="O20" s="63"/>
      <c r="P20" s="37"/>
    </row>
    <row r="21" spans="2:16" x14ac:dyDescent="0.35">
      <c r="B21" s="134">
        <v>12</v>
      </c>
      <c r="C21" s="48" t="s">
        <v>251</v>
      </c>
      <c r="D21" s="138" t="s">
        <v>92</v>
      </c>
      <c r="E21" s="85">
        <v>37</v>
      </c>
      <c r="F21" s="176">
        <v>1</v>
      </c>
      <c r="G21" s="62"/>
      <c r="H21" s="63"/>
      <c r="I21" s="63"/>
      <c r="J21" s="63"/>
      <c r="K21" s="63"/>
      <c r="L21" s="63"/>
      <c r="M21" s="63"/>
      <c r="N21" s="63">
        <v>37</v>
      </c>
      <c r="O21" s="63"/>
      <c r="P21" s="28"/>
    </row>
    <row r="22" spans="2:16" x14ac:dyDescent="0.35">
      <c r="B22" s="134" t="s">
        <v>354</v>
      </c>
      <c r="C22" s="23" t="s">
        <v>208</v>
      </c>
      <c r="D22" s="42" t="s">
        <v>214</v>
      </c>
      <c r="E22" s="85">
        <f>SUM(G22:P22)</f>
        <v>33</v>
      </c>
      <c r="F22" s="176">
        <v>1</v>
      </c>
      <c r="G22" s="62"/>
      <c r="H22" s="63"/>
      <c r="I22" s="63"/>
      <c r="J22" s="63"/>
      <c r="K22" s="63"/>
      <c r="L22" s="63">
        <v>33</v>
      </c>
      <c r="M22" s="63"/>
      <c r="N22" s="63"/>
      <c r="O22" s="63"/>
      <c r="P22" s="28"/>
    </row>
    <row r="23" spans="2:16" x14ac:dyDescent="0.35">
      <c r="B23" s="134" t="s">
        <v>354</v>
      </c>
      <c r="C23" s="48" t="s">
        <v>275</v>
      </c>
      <c r="D23" s="42" t="s">
        <v>276</v>
      </c>
      <c r="E23" s="85">
        <f>O23</f>
        <v>33</v>
      </c>
      <c r="F23" s="176">
        <v>1</v>
      </c>
      <c r="G23" s="62"/>
      <c r="H23" s="63"/>
      <c r="I23" s="63"/>
      <c r="J23" s="63"/>
      <c r="K23" s="38"/>
      <c r="L23" s="63"/>
      <c r="M23" s="63"/>
      <c r="N23" s="63"/>
      <c r="O23" s="63">
        <v>33</v>
      </c>
      <c r="P23" s="37"/>
    </row>
    <row r="24" spans="2:16" x14ac:dyDescent="0.35">
      <c r="B24" s="134">
        <v>15</v>
      </c>
      <c r="C24" s="23" t="s">
        <v>207</v>
      </c>
      <c r="D24" s="42" t="s">
        <v>215</v>
      </c>
      <c r="E24" s="85">
        <f>SUM(G24:P24)</f>
        <v>28</v>
      </c>
      <c r="F24" s="176">
        <v>1</v>
      </c>
      <c r="G24" s="62"/>
      <c r="H24" s="63"/>
      <c r="I24" s="63"/>
      <c r="J24" s="63"/>
      <c r="K24" s="63"/>
      <c r="L24" s="63">
        <v>28</v>
      </c>
      <c r="M24" s="38"/>
      <c r="N24" s="63"/>
      <c r="O24" s="38"/>
      <c r="P24" s="28"/>
    </row>
    <row r="25" spans="2:16" x14ac:dyDescent="0.35">
      <c r="B25" s="134" t="s">
        <v>355</v>
      </c>
      <c r="C25" s="48" t="s">
        <v>164</v>
      </c>
      <c r="D25" s="138" t="s">
        <v>167</v>
      </c>
      <c r="E25" s="85">
        <f>SUM(G25:P25)</f>
        <v>26</v>
      </c>
      <c r="F25" s="176">
        <v>1</v>
      </c>
      <c r="G25" s="62"/>
      <c r="H25" s="38"/>
      <c r="I25" s="63"/>
      <c r="J25" s="38">
        <v>26</v>
      </c>
      <c r="K25" s="38"/>
      <c r="L25" s="63"/>
      <c r="M25" s="63"/>
      <c r="N25" s="38"/>
      <c r="O25" s="63"/>
      <c r="P25" s="28"/>
    </row>
    <row r="26" spans="2:16" x14ac:dyDescent="0.35">
      <c r="B26" s="134" t="s">
        <v>355</v>
      </c>
      <c r="C26" s="48" t="s">
        <v>85</v>
      </c>
      <c r="D26" s="42" t="s">
        <v>90</v>
      </c>
      <c r="E26" s="85">
        <f>SUM(G26:P26)</f>
        <v>26</v>
      </c>
      <c r="F26" s="176">
        <v>1</v>
      </c>
      <c r="G26" s="62">
        <v>26</v>
      </c>
      <c r="H26" s="63"/>
      <c r="I26" s="63"/>
      <c r="J26" s="63"/>
      <c r="K26" s="38"/>
      <c r="L26" s="63"/>
      <c r="M26" s="63"/>
      <c r="N26" s="63"/>
      <c r="O26" s="63"/>
      <c r="P26" s="28"/>
    </row>
    <row r="27" spans="2:16" s="21" customFormat="1" x14ac:dyDescent="0.35">
      <c r="B27" s="186" t="s">
        <v>355</v>
      </c>
      <c r="C27" s="190" t="s">
        <v>273</v>
      </c>
      <c r="D27" s="100" t="s">
        <v>56</v>
      </c>
      <c r="E27" s="85">
        <f>O27</f>
        <v>26</v>
      </c>
      <c r="F27" s="187">
        <v>1</v>
      </c>
      <c r="G27" s="179"/>
      <c r="H27" s="79"/>
      <c r="I27" s="79"/>
      <c r="J27" s="79"/>
      <c r="K27" s="112"/>
      <c r="L27" s="79"/>
      <c r="M27" s="79"/>
      <c r="N27" s="79"/>
      <c r="O27" s="79">
        <v>26</v>
      </c>
      <c r="P27" s="188"/>
    </row>
    <row r="28" spans="2:16" s="21" customFormat="1" x14ac:dyDescent="0.35">
      <c r="B28" s="186">
        <v>19</v>
      </c>
      <c r="C28" s="190" t="s">
        <v>274</v>
      </c>
      <c r="D28" s="100" t="s">
        <v>276</v>
      </c>
      <c r="E28" s="85">
        <f>O28</f>
        <v>24</v>
      </c>
      <c r="F28" s="187">
        <v>1</v>
      </c>
      <c r="G28" s="179"/>
      <c r="H28" s="79"/>
      <c r="I28" s="79"/>
      <c r="J28" s="79"/>
      <c r="K28" s="112"/>
      <c r="L28" s="79"/>
      <c r="M28" s="79"/>
      <c r="N28" s="79"/>
      <c r="O28" s="79">
        <v>24</v>
      </c>
      <c r="P28" s="188"/>
    </row>
    <row r="29" spans="2:16" s="21" customFormat="1" x14ac:dyDescent="0.35">
      <c r="B29" s="186">
        <v>20</v>
      </c>
      <c r="C29" s="190" t="s">
        <v>291</v>
      </c>
      <c r="D29" s="100" t="s">
        <v>353</v>
      </c>
      <c r="E29" s="85">
        <v>19</v>
      </c>
      <c r="F29" s="187">
        <v>1</v>
      </c>
      <c r="G29" s="179"/>
      <c r="H29" s="79"/>
      <c r="I29" s="79"/>
      <c r="J29" s="79"/>
      <c r="K29" s="112"/>
      <c r="L29" s="79"/>
      <c r="M29" s="79"/>
      <c r="N29" s="79"/>
      <c r="O29" s="79"/>
      <c r="P29" s="188">
        <v>19</v>
      </c>
    </row>
    <row r="30" spans="2:16" s="21" customFormat="1" x14ac:dyDescent="0.35">
      <c r="B30" s="186">
        <v>21</v>
      </c>
      <c r="C30" s="190" t="s">
        <v>293</v>
      </c>
      <c r="D30" s="100" t="s">
        <v>184</v>
      </c>
      <c r="E30" s="85">
        <v>16</v>
      </c>
      <c r="F30" s="187">
        <v>1</v>
      </c>
      <c r="G30" s="179"/>
      <c r="H30" s="79"/>
      <c r="I30" s="79"/>
      <c r="J30" s="79"/>
      <c r="K30" s="112"/>
      <c r="L30" s="79"/>
      <c r="M30" s="79"/>
      <c r="N30" s="79"/>
      <c r="O30" s="79"/>
      <c r="P30" s="188">
        <v>16</v>
      </c>
    </row>
    <row r="31" spans="2:16" s="21" customFormat="1" x14ac:dyDescent="0.35">
      <c r="B31" s="186" t="s">
        <v>356</v>
      </c>
      <c r="C31" s="190" t="s">
        <v>189</v>
      </c>
      <c r="D31" s="191" t="s">
        <v>190</v>
      </c>
      <c r="E31" s="85">
        <f>SUM(G31:P31)</f>
        <v>14</v>
      </c>
      <c r="F31" s="187">
        <v>1</v>
      </c>
      <c r="G31" s="179"/>
      <c r="H31" s="79"/>
      <c r="I31" s="79"/>
      <c r="J31" s="79"/>
      <c r="K31" s="79">
        <v>14</v>
      </c>
      <c r="L31" s="79"/>
      <c r="M31" s="112"/>
      <c r="N31" s="79"/>
      <c r="O31" s="79"/>
      <c r="P31" s="188"/>
    </row>
    <row r="32" spans="2:16" s="21" customFormat="1" x14ac:dyDescent="0.35">
      <c r="B32" s="186" t="s">
        <v>356</v>
      </c>
      <c r="C32" s="77" t="s">
        <v>233</v>
      </c>
      <c r="D32" s="100" t="s">
        <v>235</v>
      </c>
      <c r="E32" s="85">
        <f>SUM(G32:P32)</f>
        <v>14</v>
      </c>
      <c r="F32" s="187">
        <v>1</v>
      </c>
      <c r="G32" s="179"/>
      <c r="H32" s="79"/>
      <c r="I32" s="79"/>
      <c r="J32" s="112"/>
      <c r="K32" s="112"/>
      <c r="L32" s="112"/>
      <c r="M32" s="112">
        <v>14</v>
      </c>
      <c r="N32" s="79"/>
      <c r="O32" s="79"/>
      <c r="P32" s="188"/>
    </row>
    <row r="33" spans="2:16" s="21" customFormat="1" x14ac:dyDescent="0.35">
      <c r="B33" s="186">
        <v>24</v>
      </c>
      <c r="C33" s="77" t="s">
        <v>211</v>
      </c>
      <c r="D33" s="100" t="s">
        <v>219</v>
      </c>
      <c r="E33" s="85">
        <f>SUM(G33:P33)</f>
        <v>12</v>
      </c>
      <c r="F33" s="187">
        <v>2</v>
      </c>
      <c r="G33" s="179"/>
      <c r="H33" s="79"/>
      <c r="I33" s="79"/>
      <c r="J33" s="112"/>
      <c r="K33" s="112"/>
      <c r="L33" s="112">
        <v>6</v>
      </c>
      <c r="M33" s="112"/>
      <c r="N33" s="79">
        <v>6</v>
      </c>
      <c r="O33" s="79"/>
      <c r="P33" s="188"/>
    </row>
    <row r="34" spans="2:16" s="21" customFormat="1" x14ac:dyDescent="0.35">
      <c r="B34" s="186">
        <v>25</v>
      </c>
      <c r="C34" s="77" t="s">
        <v>209</v>
      </c>
      <c r="D34" s="100" t="s">
        <v>216</v>
      </c>
      <c r="E34" s="202">
        <f>SUM(G34:P34)</f>
        <v>11</v>
      </c>
      <c r="F34" s="187">
        <v>1</v>
      </c>
      <c r="G34" s="179"/>
      <c r="H34" s="79"/>
      <c r="I34" s="79"/>
      <c r="J34" s="112"/>
      <c r="K34" s="112"/>
      <c r="L34" s="112">
        <v>11</v>
      </c>
      <c r="M34" s="79"/>
      <c r="N34" s="79"/>
      <c r="O34" s="79"/>
      <c r="P34" s="188"/>
    </row>
    <row r="35" spans="2:16" s="21" customFormat="1" x14ac:dyDescent="0.35">
      <c r="B35" s="186">
        <v>26</v>
      </c>
      <c r="C35" s="190" t="s">
        <v>248</v>
      </c>
      <c r="D35" s="191"/>
      <c r="E35" s="202">
        <v>7</v>
      </c>
      <c r="F35" s="187">
        <v>1</v>
      </c>
      <c r="G35" s="179"/>
      <c r="H35" s="79"/>
      <c r="I35" s="79"/>
      <c r="J35" s="79"/>
      <c r="K35" s="79"/>
      <c r="L35" s="112"/>
      <c r="M35" s="112"/>
      <c r="N35" s="79">
        <v>7</v>
      </c>
      <c r="O35" s="79"/>
      <c r="P35" s="188"/>
    </row>
    <row r="36" spans="2:16" s="21" customFormat="1" x14ac:dyDescent="0.35">
      <c r="B36" s="186">
        <v>27</v>
      </c>
      <c r="C36" s="190" t="s">
        <v>114</v>
      </c>
      <c r="D36" s="100" t="s">
        <v>117</v>
      </c>
      <c r="E36" s="202">
        <f>SUM(G36:P36)</f>
        <v>6</v>
      </c>
      <c r="F36" s="187">
        <v>1</v>
      </c>
      <c r="G36" s="179"/>
      <c r="H36" s="79">
        <v>6</v>
      </c>
      <c r="I36" s="79"/>
      <c r="J36" s="79"/>
      <c r="K36" s="112"/>
      <c r="L36" s="79"/>
      <c r="M36" s="79"/>
      <c r="N36" s="79"/>
      <c r="O36" s="79"/>
      <c r="P36" s="188"/>
    </row>
    <row r="37" spans="2:16" s="21" customFormat="1" x14ac:dyDescent="0.35">
      <c r="B37" s="186" t="s">
        <v>357</v>
      </c>
      <c r="C37" s="77" t="s">
        <v>210</v>
      </c>
      <c r="D37" s="100" t="s">
        <v>217</v>
      </c>
      <c r="E37" s="202">
        <f>SUM(G37:P37)</f>
        <v>5</v>
      </c>
      <c r="F37" s="187">
        <v>1</v>
      </c>
      <c r="G37" s="179"/>
      <c r="H37" s="79"/>
      <c r="I37" s="79"/>
      <c r="J37" s="112"/>
      <c r="K37" s="112"/>
      <c r="L37" s="112">
        <v>5</v>
      </c>
      <c r="M37" s="112"/>
      <c r="N37" s="79"/>
      <c r="O37" s="79"/>
      <c r="P37" s="188"/>
    </row>
    <row r="38" spans="2:16" s="21" customFormat="1" x14ac:dyDescent="0.35">
      <c r="B38" s="186" t="s">
        <v>357</v>
      </c>
      <c r="C38" s="77" t="s">
        <v>292</v>
      </c>
      <c r="D38" s="100"/>
      <c r="E38" s="202">
        <v>5</v>
      </c>
      <c r="F38" s="187">
        <v>1</v>
      </c>
      <c r="G38" s="179"/>
      <c r="H38" s="79"/>
      <c r="I38" s="79"/>
      <c r="J38" s="112"/>
      <c r="K38" s="112"/>
      <c r="L38" s="112"/>
      <c r="M38" s="112"/>
      <c r="N38" s="79"/>
      <c r="O38" s="79"/>
      <c r="P38" s="188">
        <v>5</v>
      </c>
    </row>
    <row r="39" spans="2:16" s="21" customFormat="1" x14ac:dyDescent="0.35">
      <c r="B39" s="186" t="s">
        <v>357</v>
      </c>
      <c r="C39" s="77" t="s">
        <v>212</v>
      </c>
      <c r="D39" s="100" t="s">
        <v>218</v>
      </c>
      <c r="E39" s="202">
        <f>SUM(G39:P39)</f>
        <v>5</v>
      </c>
      <c r="F39" s="187">
        <v>1</v>
      </c>
      <c r="G39" s="179"/>
      <c r="H39" s="79"/>
      <c r="I39" s="79"/>
      <c r="J39" s="112"/>
      <c r="K39" s="112"/>
      <c r="L39" s="112">
        <v>5</v>
      </c>
      <c r="M39" s="112"/>
      <c r="N39" s="79"/>
      <c r="O39" s="79"/>
      <c r="P39" s="188"/>
    </row>
    <row r="40" spans="2:16" ht="15" thickBot="1" x14ac:dyDescent="0.4">
      <c r="B40" s="136">
        <v>31</v>
      </c>
      <c r="C40" s="54" t="s">
        <v>188</v>
      </c>
      <c r="D40" s="145" t="s">
        <v>192</v>
      </c>
      <c r="E40" s="86">
        <f>SUM(G40:P40)</f>
        <v>3</v>
      </c>
      <c r="F40" s="178">
        <v>1</v>
      </c>
      <c r="G40" s="49"/>
      <c r="H40" s="34"/>
      <c r="I40" s="34"/>
      <c r="J40" s="34"/>
      <c r="K40" s="34">
        <v>3</v>
      </c>
      <c r="L40" s="41"/>
      <c r="M40" s="41"/>
      <c r="N40" s="34"/>
      <c r="O40" s="34"/>
      <c r="P40" s="29"/>
    </row>
    <row r="41" spans="2:16" s="21" customFormat="1" ht="6" customHeight="1" x14ac:dyDescent="0.35">
      <c r="B41" s="73"/>
      <c r="C41" s="46"/>
      <c r="D41" s="46"/>
      <c r="E41" s="50"/>
      <c r="F41" s="74"/>
    </row>
    <row r="42" spans="2:16" s="21" customFormat="1" x14ac:dyDescent="0.35">
      <c r="B42" s="299" t="s">
        <v>281</v>
      </c>
      <c r="C42" s="299"/>
      <c r="D42" s="299"/>
      <c r="E42" s="299"/>
      <c r="F42" s="299"/>
      <c r="G42" s="299"/>
      <c r="H42" s="299"/>
      <c r="I42" s="299"/>
      <c r="J42" s="299"/>
      <c r="K42" s="299"/>
      <c r="L42" s="299"/>
      <c r="M42" s="299"/>
      <c r="N42" s="299"/>
      <c r="O42" s="299"/>
      <c r="P42" s="299"/>
    </row>
    <row r="43" spans="2:16" ht="15" thickBot="1" x14ac:dyDescent="0.4">
      <c r="B43" s="33"/>
      <c r="C43" s="46"/>
      <c r="D43" s="46"/>
      <c r="E43" s="50"/>
      <c r="F43" s="33"/>
      <c r="G43" s="21"/>
      <c r="H43" s="21"/>
      <c r="I43" s="21"/>
      <c r="J43" s="21"/>
      <c r="K43" s="21"/>
      <c r="L43" s="21"/>
      <c r="M43" s="21"/>
    </row>
    <row r="44" spans="2:16" s="21" customFormat="1" ht="15" thickBot="1" x14ac:dyDescent="0.4">
      <c r="B44" s="290" t="s">
        <v>45</v>
      </c>
      <c r="C44" s="291"/>
      <c r="D44" s="291"/>
      <c r="E44" s="291"/>
      <c r="F44" s="291"/>
      <c r="G44" s="291"/>
      <c r="H44" s="291"/>
      <c r="I44" s="291"/>
      <c r="J44" s="291"/>
      <c r="K44" s="291"/>
      <c r="L44" s="292"/>
      <c r="M44" s="87"/>
    </row>
    <row r="45" spans="2:16" s="21" customFormat="1" ht="15" thickBot="1" x14ac:dyDescent="0.4">
      <c r="B45" s="52"/>
      <c r="C45" s="51" t="s">
        <v>14</v>
      </c>
      <c r="D45" s="39" t="s">
        <v>0</v>
      </c>
      <c r="E45" s="45" t="s">
        <v>9</v>
      </c>
      <c r="F45" s="39" t="s">
        <v>10</v>
      </c>
      <c r="G45" s="39" t="s">
        <v>11</v>
      </c>
      <c r="H45" s="39" t="s">
        <v>1</v>
      </c>
      <c r="I45" s="39" t="s">
        <v>2</v>
      </c>
      <c r="J45" s="39" t="s">
        <v>3</v>
      </c>
      <c r="K45" s="44" t="s">
        <v>20</v>
      </c>
      <c r="L45" s="51" t="s">
        <v>21</v>
      </c>
    </row>
    <row r="46" spans="2:16" s="21" customFormat="1" x14ac:dyDescent="0.35">
      <c r="B46" s="22" t="s">
        <v>4</v>
      </c>
      <c r="C46" s="22" t="s">
        <v>84</v>
      </c>
      <c r="D46" s="70">
        <v>6</v>
      </c>
      <c r="E46" s="40">
        <v>6</v>
      </c>
      <c r="F46" s="40">
        <v>6</v>
      </c>
      <c r="G46" s="40" t="s">
        <v>156</v>
      </c>
      <c r="H46" s="71">
        <v>6</v>
      </c>
      <c r="I46" s="40">
        <v>6</v>
      </c>
      <c r="J46" s="71">
        <v>5</v>
      </c>
      <c r="K46" s="168">
        <v>5</v>
      </c>
      <c r="L46" s="162">
        <f t="shared" ref="L46:L51" si="1">SUM(D46:K46)</f>
        <v>40</v>
      </c>
    </row>
    <row r="47" spans="2:16" s="21" customFormat="1" x14ac:dyDescent="0.35">
      <c r="B47" s="23" t="s">
        <v>5</v>
      </c>
      <c r="C47" s="23" t="s">
        <v>86</v>
      </c>
      <c r="D47" s="30">
        <v>5</v>
      </c>
      <c r="E47" s="38">
        <v>5</v>
      </c>
      <c r="F47" s="63">
        <v>5</v>
      </c>
      <c r="G47" s="38" t="s">
        <v>156</v>
      </c>
      <c r="H47" s="63">
        <v>5</v>
      </c>
      <c r="I47" s="63">
        <v>4</v>
      </c>
      <c r="J47" s="63">
        <v>4</v>
      </c>
      <c r="K47" s="141">
        <v>6</v>
      </c>
      <c r="L47" s="117">
        <f t="shared" si="1"/>
        <v>34</v>
      </c>
    </row>
    <row r="48" spans="2:16" s="21" customFormat="1" x14ac:dyDescent="0.35">
      <c r="B48" s="23" t="s">
        <v>6</v>
      </c>
      <c r="C48" s="48" t="s">
        <v>85</v>
      </c>
      <c r="D48" s="30">
        <v>4</v>
      </c>
      <c r="E48" s="38">
        <v>4</v>
      </c>
      <c r="F48" s="63">
        <v>3</v>
      </c>
      <c r="G48" s="38" t="s">
        <v>156</v>
      </c>
      <c r="H48" s="63">
        <v>4</v>
      </c>
      <c r="I48" s="63">
        <v>5</v>
      </c>
      <c r="J48" s="63">
        <v>6</v>
      </c>
      <c r="K48" s="141" t="s">
        <v>115</v>
      </c>
      <c r="L48" s="117">
        <f t="shared" si="1"/>
        <v>26</v>
      </c>
    </row>
    <row r="49" spans="2:16" s="21" customFormat="1" x14ac:dyDescent="0.35">
      <c r="B49" s="23" t="s">
        <v>7</v>
      </c>
      <c r="C49" s="23" t="s">
        <v>87</v>
      </c>
      <c r="D49" s="30">
        <v>3</v>
      </c>
      <c r="E49" s="38">
        <v>3</v>
      </c>
      <c r="F49" s="38">
        <v>4</v>
      </c>
      <c r="G49" s="38" t="s">
        <v>156</v>
      </c>
      <c r="H49" s="63">
        <v>3</v>
      </c>
      <c r="I49" s="63">
        <v>3</v>
      </c>
      <c r="J49" s="63">
        <v>3</v>
      </c>
      <c r="K49" s="141">
        <v>4</v>
      </c>
      <c r="L49" s="117">
        <f t="shared" si="1"/>
        <v>23</v>
      </c>
    </row>
    <row r="50" spans="2:16" s="21" customFormat="1" x14ac:dyDescent="0.35">
      <c r="B50" s="23" t="s">
        <v>8</v>
      </c>
      <c r="C50" s="48" t="s">
        <v>88</v>
      </c>
      <c r="D50" s="30">
        <v>2</v>
      </c>
      <c r="E50" s="38">
        <v>3</v>
      </c>
      <c r="F50" s="63">
        <v>2</v>
      </c>
      <c r="G50" s="38" t="s">
        <v>156</v>
      </c>
      <c r="H50" s="63">
        <v>2</v>
      </c>
      <c r="I50" s="63">
        <v>2</v>
      </c>
      <c r="J50" s="63">
        <v>2</v>
      </c>
      <c r="K50" s="141">
        <v>2</v>
      </c>
      <c r="L50" s="117">
        <f t="shared" si="1"/>
        <v>15</v>
      </c>
    </row>
    <row r="51" spans="2:16" s="21" customFormat="1" ht="15" thickBot="1" x14ac:dyDescent="0.4">
      <c r="B51" s="54" t="s">
        <v>13</v>
      </c>
      <c r="C51" s="54" t="s">
        <v>89</v>
      </c>
      <c r="D51" s="94">
        <v>1</v>
      </c>
      <c r="E51" s="41">
        <v>1</v>
      </c>
      <c r="F51" s="41">
        <v>1</v>
      </c>
      <c r="G51" s="41" t="s">
        <v>156</v>
      </c>
      <c r="H51" s="41">
        <v>1</v>
      </c>
      <c r="I51" s="41">
        <v>1</v>
      </c>
      <c r="J51" s="41">
        <v>1</v>
      </c>
      <c r="K51" s="156">
        <v>3</v>
      </c>
      <c r="L51" s="114">
        <f t="shared" si="1"/>
        <v>9</v>
      </c>
    </row>
    <row r="52" spans="2:16" s="21" customFormat="1" x14ac:dyDescent="0.35">
      <c r="B52" s="33"/>
      <c r="C52" s="46"/>
      <c r="D52" s="46"/>
      <c r="E52" s="50"/>
      <c r="F52" s="33"/>
    </row>
    <row r="53" spans="2:16" ht="15" thickBot="1" x14ac:dyDescent="0.4">
      <c r="B53" s="33"/>
      <c r="C53" s="55"/>
      <c r="D53" s="12"/>
      <c r="E53" s="50"/>
      <c r="F53" s="33"/>
      <c r="G53" s="21"/>
      <c r="H53" s="21"/>
      <c r="I53" s="21"/>
      <c r="J53" s="21"/>
      <c r="K53" s="21"/>
      <c r="L53" s="21"/>
      <c r="M53" s="21"/>
    </row>
    <row r="54" spans="2:16" ht="15" thickBot="1" x14ac:dyDescent="0.4">
      <c r="B54" s="290" t="s">
        <v>46</v>
      </c>
      <c r="C54" s="291"/>
      <c r="D54" s="291"/>
      <c r="E54" s="291"/>
      <c r="F54" s="291"/>
      <c r="G54" s="291"/>
      <c r="H54" s="291"/>
      <c r="I54" s="291"/>
      <c r="J54" s="291"/>
      <c r="K54" s="291"/>
      <c r="L54" s="292"/>
      <c r="M54" s="87"/>
      <c r="N54" t="s">
        <v>39</v>
      </c>
    </row>
    <row r="55" spans="2:16" ht="15" thickBot="1" x14ac:dyDescent="0.4">
      <c r="B55" s="27"/>
      <c r="C55" s="36" t="s">
        <v>14</v>
      </c>
      <c r="D55" s="89" t="s">
        <v>0</v>
      </c>
      <c r="E55" s="64" t="s">
        <v>9</v>
      </c>
      <c r="F55" s="64" t="s">
        <v>10</v>
      </c>
      <c r="G55" s="64" t="s">
        <v>11</v>
      </c>
      <c r="H55" s="64" t="s">
        <v>1</v>
      </c>
      <c r="I55" s="64" t="s">
        <v>2</v>
      </c>
      <c r="J55" s="64" t="s">
        <v>3</v>
      </c>
      <c r="K55" s="26" t="s">
        <v>20</v>
      </c>
      <c r="L55" s="36" t="s">
        <v>21</v>
      </c>
    </row>
    <row r="56" spans="2:16" ht="15.5" x14ac:dyDescent="0.35">
      <c r="B56" s="88" t="s">
        <v>35</v>
      </c>
      <c r="C56" s="22" t="s">
        <v>112</v>
      </c>
      <c r="D56" s="70">
        <v>6</v>
      </c>
      <c r="E56" s="71">
        <v>6</v>
      </c>
      <c r="F56" s="71">
        <v>6</v>
      </c>
      <c r="G56" s="71">
        <v>6</v>
      </c>
      <c r="H56" s="71">
        <v>6</v>
      </c>
      <c r="I56" s="71">
        <v>6</v>
      </c>
      <c r="J56" s="71">
        <v>6</v>
      </c>
      <c r="K56" s="168">
        <v>5</v>
      </c>
      <c r="L56" s="80">
        <f>SUM(D56:K56)</f>
        <v>47</v>
      </c>
      <c r="O56" s="66"/>
    </row>
    <row r="57" spans="2:16" ht="15.5" x14ac:dyDescent="0.35">
      <c r="B57" s="42" t="s">
        <v>5</v>
      </c>
      <c r="C57" s="23" t="s">
        <v>86</v>
      </c>
      <c r="D57" s="30">
        <v>5</v>
      </c>
      <c r="E57" s="63">
        <v>5</v>
      </c>
      <c r="F57" s="63">
        <v>4</v>
      </c>
      <c r="G57" s="63">
        <v>4</v>
      </c>
      <c r="H57" s="63">
        <v>5</v>
      </c>
      <c r="I57" s="63">
        <v>4</v>
      </c>
      <c r="J57" s="63">
        <v>5</v>
      </c>
      <c r="K57" s="141">
        <v>6</v>
      </c>
      <c r="L57" s="165">
        <f>SUM(D57:K57)</f>
        <v>38</v>
      </c>
      <c r="P57" s="66"/>
    </row>
    <row r="58" spans="2:16" s="21" customFormat="1" ht="15.5" x14ac:dyDescent="0.35">
      <c r="B58" s="42" t="s">
        <v>6</v>
      </c>
      <c r="C58" s="77" t="s">
        <v>113</v>
      </c>
      <c r="D58" s="30">
        <v>5</v>
      </c>
      <c r="E58" s="63">
        <v>4</v>
      </c>
      <c r="F58" s="63">
        <v>5</v>
      </c>
      <c r="G58" s="63">
        <v>5</v>
      </c>
      <c r="H58" s="63">
        <v>4</v>
      </c>
      <c r="I58" s="63">
        <v>5</v>
      </c>
      <c r="J58" s="63">
        <v>4</v>
      </c>
      <c r="K58" s="141">
        <v>4</v>
      </c>
      <c r="L58" s="165">
        <f>SUM(D58:K58)</f>
        <v>36</v>
      </c>
      <c r="P58" s="66"/>
    </row>
    <row r="59" spans="2:16" ht="15.5" x14ac:dyDescent="0.35">
      <c r="B59" s="42" t="s">
        <v>36</v>
      </c>
      <c r="C59" s="23" t="s">
        <v>89</v>
      </c>
      <c r="D59" s="30">
        <v>3</v>
      </c>
      <c r="E59" s="63">
        <v>3</v>
      </c>
      <c r="F59" s="63">
        <v>3</v>
      </c>
      <c r="G59" s="63">
        <v>2</v>
      </c>
      <c r="H59" s="63">
        <v>2</v>
      </c>
      <c r="I59" s="63">
        <v>3</v>
      </c>
      <c r="J59" s="63">
        <v>3</v>
      </c>
      <c r="K59" s="141">
        <v>3</v>
      </c>
      <c r="L59" s="165">
        <f>SUM(D59:K59)</f>
        <v>22</v>
      </c>
      <c r="O59" s="66"/>
    </row>
    <row r="60" spans="2:16" ht="16" thickBot="1" x14ac:dyDescent="0.4">
      <c r="B60" s="43" t="s">
        <v>8</v>
      </c>
      <c r="C60" s="54" t="s">
        <v>114</v>
      </c>
      <c r="D60" s="32" t="s">
        <v>115</v>
      </c>
      <c r="E60" s="34" t="s">
        <v>115</v>
      </c>
      <c r="F60" s="34" t="s">
        <v>115</v>
      </c>
      <c r="G60" s="34">
        <v>3</v>
      </c>
      <c r="H60" s="34">
        <v>3</v>
      </c>
      <c r="I60" s="34" t="s">
        <v>115</v>
      </c>
      <c r="J60" s="34" t="s">
        <v>115</v>
      </c>
      <c r="K60" s="161" t="s">
        <v>115</v>
      </c>
      <c r="L60" s="167">
        <f>SUM(D60:K60)</f>
        <v>6</v>
      </c>
      <c r="O60" s="66"/>
    </row>
    <row r="61" spans="2:16" ht="15.5" x14ac:dyDescent="0.35">
      <c r="B61" s="21"/>
      <c r="C61" s="21"/>
      <c r="E61" s="25"/>
      <c r="F61" s="25"/>
      <c r="G61" s="25"/>
      <c r="H61" s="25"/>
      <c r="I61" s="25"/>
      <c r="J61" s="25"/>
      <c r="K61" s="25"/>
      <c r="L61" s="25"/>
      <c r="M61" s="25"/>
      <c r="P61" s="66"/>
    </row>
    <row r="62" spans="2:16" ht="16" thickBot="1" x14ac:dyDescent="0.4">
      <c r="B62" s="21"/>
      <c r="C62" s="21"/>
      <c r="E62" s="25"/>
      <c r="F62" s="25"/>
      <c r="G62" s="25"/>
      <c r="H62" s="25"/>
      <c r="I62" s="25"/>
      <c r="J62" s="25"/>
      <c r="K62" s="25"/>
      <c r="L62" s="25"/>
      <c r="M62" s="25"/>
      <c r="N62" s="66"/>
      <c r="O62" s="66"/>
    </row>
    <row r="63" spans="2:16" ht="16" thickBot="1" x14ac:dyDescent="0.4">
      <c r="B63" s="290" t="s">
        <v>47</v>
      </c>
      <c r="C63" s="291"/>
      <c r="D63" s="291"/>
      <c r="E63" s="291"/>
      <c r="F63" s="291"/>
      <c r="G63" s="291"/>
      <c r="H63" s="291"/>
      <c r="I63" s="291"/>
      <c r="J63" s="291"/>
      <c r="K63" s="291"/>
      <c r="L63" s="292"/>
      <c r="M63" s="87"/>
      <c r="P63" s="66"/>
    </row>
    <row r="64" spans="2:16" ht="16" thickBot="1" x14ac:dyDescent="0.4">
      <c r="B64" s="52"/>
      <c r="C64" s="51" t="s">
        <v>14</v>
      </c>
      <c r="D64" s="45" t="s">
        <v>0</v>
      </c>
      <c r="E64" s="39" t="s">
        <v>10</v>
      </c>
      <c r="F64" s="39" t="s">
        <v>11</v>
      </c>
      <c r="G64" s="39" t="s">
        <v>9</v>
      </c>
      <c r="H64" s="39" t="s">
        <v>12</v>
      </c>
      <c r="I64" s="39" t="s">
        <v>2</v>
      </c>
      <c r="J64" s="39" t="s">
        <v>3</v>
      </c>
      <c r="K64" s="44" t="s">
        <v>20</v>
      </c>
      <c r="L64" s="51" t="s">
        <v>21</v>
      </c>
      <c r="O64" s="66"/>
    </row>
    <row r="65" spans="2:16" ht="15.5" x14ac:dyDescent="0.35">
      <c r="B65" s="47" t="s">
        <v>4</v>
      </c>
      <c r="C65" s="22" t="s">
        <v>161</v>
      </c>
      <c r="D65" s="70">
        <v>6</v>
      </c>
      <c r="E65" s="71">
        <v>3</v>
      </c>
      <c r="F65" s="71">
        <v>3</v>
      </c>
      <c r="G65" s="71">
        <v>6</v>
      </c>
      <c r="H65" s="71">
        <v>6</v>
      </c>
      <c r="I65" s="71">
        <v>6</v>
      </c>
      <c r="J65" s="71">
        <v>6</v>
      </c>
      <c r="K65" s="168">
        <v>6</v>
      </c>
      <c r="L65" s="162">
        <f>SUM(D65:K65)</f>
        <v>42</v>
      </c>
      <c r="P65" s="66"/>
    </row>
    <row r="66" spans="2:16" x14ac:dyDescent="0.35">
      <c r="B66" s="42" t="s">
        <v>5</v>
      </c>
      <c r="C66" s="23" t="s">
        <v>162</v>
      </c>
      <c r="D66" s="30">
        <v>3</v>
      </c>
      <c r="E66" s="63">
        <v>6</v>
      </c>
      <c r="F66" s="63">
        <v>6</v>
      </c>
      <c r="G66" s="63">
        <v>5</v>
      </c>
      <c r="H66" s="63">
        <v>3</v>
      </c>
      <c r="I66" s="63">
        <v>5</v>
      </c>
      <c r="J66" s="63">
        <v>5</v>
      </c>
      <c r="K66" s="141">
        <v>5</v>
      </c>
      <c r="L66" s="117">
        <f>SUM(D66:K66)</f>
        <v>38</v>
      </c>
    </row>
    <row r="67" spans="2:16" ht="15.5" x14ac:dyDescent="0.35">
      <c r="B67" s="42" t="s">
        <v>6</v>
      </c>
      <c r="C67" s="23" t="s">
        <v>163</v>
      </c>
      <c r="D67" s="31">
        <v>5</v>
      </c>
      <c r="E67" s="38">
        <v>5</v>
      </c>
      <c r="F67" s="38">
        <v>4</v>
      </c>
      <c r="G67" s="38">
        <v>4</v>
      </c>
      <c r="H67" s="38">
        <v>5</v>
      </c>
      <c r="I67" s="38">
        <v>3</v>
      </c>
      <c r="J67" s="38">
        <v>4</v>
      </c>
      <c r="K67" s="146">
        <v>4</v>
      </c>
      <c r="L67" s="117">
        <f>SUM(D67:K67)</f>
        <v>34</v>
      </c>
      <c r="O67" s="66"/>
    </row>
    <row r="68" spans="2:16" ht="16" thickBot="1" x14ac:dyDescent="0.4">
      <c r="B68" s="43" t="s">
        <v>7</v>
      </c>
      <c r="C68" s="24" t="s">
        <v>84</v>
      </c>
      <c r="D68" s="32">
        <v>4</v>
      </c>
      <c r="E68" s="34">
        <v>4</v>
      </c>
      <c r="F68" s="34">
        <v>5</v>
      </c>
      <c r="G68" s="34">
        <v>4</v>
      </c>
      <c r="H68" s="34">
        <v>4</v>
      </c>
      <c r="I68" s="34">
        <v>4</v>
      </c>
      <c r="J68" s="34">
        <v>3</v>
      </c>
      <c r="K68" s="161">
        <v>3</v>
      </c>
      <c r="L68" s="114">
        <f>SUM(D68:K68)</f>
        <v>31</v>
      </c>
      <c r="O68" s="66"/>
      <c r="P68" s="66"/>
    </row>
    <row r="70" spans="2:16" ht="15" thickBot="1" x14ac:dyDescent="0.4">
      <c r="B70" s="21"/>
      <c r="C70" s="21"/>
      <c r="E70" s="21"/>
      <c r="F70" s="21"/>
      <c r="G70" s="21"/>
      <c r="H70" s="21"/>
      <c r="I70" s="21"/>
      <c r="J70" s="21"/>
      <c r="K70" s="21"/>
      <c r="L70" s="21"/>
      <c r="M70" s="21"/>
    </row>
    <row r="71" spans="2:16" ht="15" thickBot="1" x14ac:dyDescent="0.4">
      <c r="B71" s="290" t="s">
        <v>48</v>
      </c>
      <c r="C71" s="291"/>
      <c r="D71" s="291"/>
      <c r="E71" s="291"/>
      <c r="F71" s="291"/>
      <c r="G71" s="291"/>
      <c r="H71" s="291"/>
      <c r="I71" s="291"/>
      <c r="J71" s="291"/>
      <c r="K71" s="291"/>
      <c r="L71" s="292"/>
      <c r="M71" s="87"/>
    </row>
    <row r="72" spans="2:16" ht="15" thickBot="1" x14ac:dyDescent="0.4">
      <c r="B72" s="52"/>
      <c r="C72" s="51" t="s">
        <v>14</v>
      </c>
      <c r="D72" s="45" t="s">
        <v>0</v>
      </c>
      <c r="E72" s="39" t="s">
        <v>10</v>
      </c>
      <c r="F72" s="39" t="s">
        <v>11</v>
      </c>
      <c r="G72" s="39" t="s">
        <v>9</v>
      </c>
      <c r="H72" s="39" t="s">
        <v>1</v>
      </c>
      <c r="I72" s="39" t="s">
        <v>2</v>
      </c>
      <c r="J72" s="39" t="s">
        <v>3</v>
      </c>
      <c r="K72" s="44" t="s">
        <v>20</v>
      </c>
      <c r="L72" s="51" t="s">
        <v>21</v>
      </c>
    </row>
    <row r="73" spans="2:16" x14ac:dyDescent="0.35">
      <c r="B73" s="47" t="s">
        <v>4</v>
      </c>
      <c r="C73" s="22" t="s">
        <v>161</v>
      </c>
      <c r="D73" s="70">
        <v>5</v>
      </c>
      <c r="E73" s="40">
        <v>4</v>
      </c>
      <c r="F73" s="40">
        <v>2</v>
      </c>
      <c r="G73" s="71">
        <v>6</v>
      </c>
      <c r="H73" s="71">
        <v>5</v>
      </c>
      <c r="I73" s="71">
        <v>6</v>
      </c>
      <c r="J73" s="71">
        <v>6</v>
      </c>
      <c r="K73" s="168">
        <v>6</v>
      </c>
      <c r="L73" s="162">
        <f>SUM(D73:K73)</f>
        <v>40</v>
      </c>
    </row>
    <row r="74" spans="2:16" x14ac:dyDescent="0.35">
      <c r="B74" s="42" t="s">
        <v>44</v>
      </c>
      <c r="C74" s="23" t="s">
        <v>162</v>
      </c>
      <c r="D74" s="30">
        <v>3</v>
      </c>
      <c r="E74" s="63">
        <v>6</v>
      </c>
      <c r="F74" s="63">
        <v>6</v>
      </c>
      <c r="G74" s="63">
        <v>5</v>
      </c>
      <c r="H74" s="63">
        <v>3</v>
      </c>
      <c r="I74" s="63">
        <v>5</v>
      </c>
      <c r="J74" s="63">
        <v>5</v>
      </c>
      <c r="K74" s="141">
        <v>5</v>
      </c>
      <c r="L74" s="117">
        <f>SUM(D74:K74)</f>
        <v>38</v>
      </c>
    </row>
    <row r="75" spans="2:16" x14ac:dyDescent="0.35">
      <c r="B75" s="42" t="s">
        <v>6</v>
      </c>
      <c r="C75" s="23" t="s">
        <v>84</v>
      </c>
      <c r="D75" s="30">
        <v>4</v>
      </c>
      <c r="E75" s="63">
        <v>5</v>
      </c>
      <c r="F75" s="63">
        <v>5</v>
      </c>
      <c r="G75" s="63">
        <v>4</v>
      </c>
      <c r="H75" s="63">
        <v>4</v>
      </c>
      <c r="I75" s="63">
        <v>4</v>
      </c>
      <c r="J75" s="63">
        <v>4</v>
      </c>
      <c r="K75" s="141">
        <v>3</v>
      </c>
      <c r="L75" s="117">
        <f>SUM(D75:K75)</f>
        <v>33</v>
      </c>
    </row>
    <row r="76" spans="2:16" x14ac:dyDescent="0.35">
      <c r="B76" s="42" t="s">
        <v>7</v>
      </c>
      <c r="C76" s="23" t="s">
        <v>164</v>
      </c>
      <c r="D76" s="30">
        <v>6</v>
      </c>
      <c r="E76" s="63">
        <v>2</v>
      </c>
      <c r="F76" s="63">
        <v>3</v>
      </c>
      <c r="G76" s="63">
        <v>3</v>
      </c>
      <c r="H76" s="63">
        <v>6</v>
      </c>
      <c r="I76" s="63">
        <v>2</v>
      </c>
      <c r="J76" s="63">
        <v>2</v>
      </c>
      <c r="K76" s="141">
        <v>2</v>
      </c>
      <c r="L76" s="117">
        <f>SUM(D76:K76)</f>
        <v>26</v>
      </c>
    </row>
    <row r="77" spans="2:16" ht="15" thickBot="1" x14ac:dyDescent="0.4">
      <c r="B77" s="43" t="s">
        <v>8</v>
      </c>
      <c r="C77" s="24" t="s">
        <v>163</v>
      </c>
      <c r="D77" s="94">
        <v>2</v>
      </c>
      <c r="E77" s="41">
        <v>3</v>
      </c>
      <c r="F77" s="41">
        <v>4</v>
      </c>
      <c r="G77" s="41">
        <v>3</v>
      </c>
      <c r="H77" s="41">
        <v>2</v>
      </c>
      <c r="I77" s="41">
        <v>3</v>
      </c>
      <c r="J77" s="41">
        <v>3</v>
      </c>
      <c r="K77" s="161">
        <v>4</v>
      </c>
      <c r="L77" s="114">
        <f>SUM(D77:K77)</f>
        <v>24</v>
      </c>
    </row>
    <row r="79" spans="2:16" ht="15" thickBot="1" x14ac:dyDescent="0.4">
      <c r="B79" s="21"/>
      <c r="C79" s="21"/>
      <c r="E79" s="21"/>
      <c r="F79" s="21"/>
      <c r="G79" s="21"/>
      <c r="H79" s="21"/>
      <c r="I79" s="21"/>
      <c r="J79" s="21"/>
      <c r="K79" s="21"/>
      <c r="L79" s="21"/>
      <c r="M79" s="21"/>
    </row>
    <row r="80" spans="2:16" ht="19" thickBot="1" x14ac:dyDescent="0.4">
      <c r="B80" s="290" t="s">
        <v>49</v>
      </c>
      <c r="C80" s="291"/>
      <c r="D80" s="291"/>
      <c r="E80" s="291"/>
      <c r="F80" s="291"/>
      <c r="G80" s="291"/>
      <c r="H80" s="291"/>
      <c r="I80" s="291"/>
      <c r="J80" s="291"/>
      <c r="K80" s="291"/>
      <c r="L80" s="292"/>
      <c r="M80" s="87"/>
      <c r="N80" s="65"/>
    </row>
    <row r="81" spans="2:16" ht="16" thickBot="1" x14ac:dyDescent="0.4">
      <c r="B81" s="27"/>
      <c r="C81" s="36" t="s">
        <v>14</v>
      </c>
      <c r="D81" s="89" t="s">
        <v>0</v>
      </c>
      <c r="E81" s="172" t="s">
        <v>10</v>
      </c>
      <c r="F81" s="172" t="s">
        <v>11</v>
      </c>
      <c r="G81" s="172" t="s">
        <v>9</v>
      </c>
      <c r="H81" s="172" t="s">
        <v>1</v>
      </c>
      <c r="I81" s="172" t="s">
        <v>2</v>
      </c>
      <c r="J81" s="172" t="s">
        <v>3</v>
      </c>
      <c r="K81" s="26" t="s">
        <v>20</v>
      </c>
      <c r="L81" s="51" t="s">
        <v>21</v>
      </c>
      <c r="O81" s="66"/>
      <c r="P81" s="66"/>
    </row>
    <row r="82" spans="2:16" s="21" customFormat="1" ht="15.5" x14ac:dyDescent="0.35">
      <c r="B82" s="22" t="s">
        <v>4</v>
      </c>
      <c r="C82" s="91" t="s">
        <v>187</v>
      </c>
      <c r="D82" s="70">
        <v>4</v>
      </c>
      <c r="E82" s="71">
        <v>5</v>
      </c>
      <c r="F82" s="71">
        <v>6</v>
      </c>
      <c r="G82" s="71">
        <v>6</v>
      </c>
      <c r="H82" s="71">
        <v>5</v>
      </c>
      <c r="I82" s="71">
        <v>6</v>
      </c>
      <c r="J82" s="71">
        <v>4</v>
      </c>
      <c r="K82" s="168">
        <v>6</v>
      </c>
      <c r="L82" s="80">
        <f t="shared" ref="L82:L91" si="2">SUM(D82:K82)</f>
        <v>42</v>
      </c>
      <c r="O82" s="66"/>
      <c r="P82" s="66"/>
    </row>
    <row r="83" spans="2:16" s="21" customFormat="1" ht="15.5" x14ac:dyDescent="0.35">
      <c r="B83" s="23" t="s">
        <v>5</v>
      </c>
      <c r="C83" s="173" t="s">
        <v>162</v>
      </c>
      <c r="D83" s="30">
        <v>6</v>
      </c>
      <c r="E83" s="63">
        <v>6</v>
      </c>
      <c r="F83" s="63">
        <v>5</v>
      </c>
      <c r="G83" s="63">
        <v>3</v>
      </c>
      <c r="H83" s="63">
        <v>3</v>
      </c>
      <c r="I83" s="63">
        <v>4</v>
      </c>
      <c r="J83" s="63">
        <v>5</v>
      </c>
      <c r="K83" s="141">
        <v>4</v>
      </c>
      <c r="L83" s="81">
        <f t="shared" si="2"/>
        <v>36</v>
      </c>
      <c r="O83" s="66"/>
      <c r="P83" s="66"/>
    </row>
    <row r="84" spans="2:16" s="21" customFormat="1" ht="15.5" x14ac:dyDescent="0.35">
      <c r="B84" s="23" t="s">
        <v>6</v>
      </c>
      <c r="C84" s="173" t="s">
        <v>161</v>
      </c>
      <c r="D84" s="30">
        <v>5</v>
      </c>
      <c r="E84" s="63">
        <v>3</v>
      </c>
      <c r="F84" s="63" t="s">
        <v>115</v>
      </c>
      <c r="G84" s="63">
        <v>6</v>
      </c>
      <c r="H84" s="63">
        <v>6</v>
      </c>
      <c r="I84" s="63">
        <v>5</v>
      </c>
      <c r="J84" s="63">
        <v>6</v>
      </c>
      <c r="K84" s="141">
        <v>5</v>
      </c>
      <c r="L84" s="81">
        <f t="shared" si="2"/>
        <v>36</v>
      </c>
      <c r="O84" s="66"/>
      <c r="P84" s="66"/>
    </row>
    <row r="85" spans="2:16" s="21" customFormat="1" ht="15.5" x14ac:dyDescent="0.35">
      <c r="B85" s="23" t="s">
        <v>7</v>
      </c>
      <c r="C85" s="23" t="s">
        <v>84</v>
      </c>
      <c r="D85" s="30">
        <v>1</v>
      </c>
      <c r="E85" s="63">
        <v>4</v>
      </c>
      <c r="F85" s="63">
        <v>3</v>
      </c>
      <c r="G85" s="63">
        <v>1</v>
      </c>
      <c r="H85" s="63">
        <v>4</v>
      </c>
      <c r="I85" s="63">
        <v>3</v>
      </c>
      <c r="J85" s="63">
        <v>4</v>
      </c>
      <c r="K85" s="141">
        <v>2</v>
      </c>
      <c r="L85" s="81">
        <f t="shared" si="2"/>
        <v>22</v>
      </c>
      <c r="O85" s="66"/>
      <c r="P85" s="66"/>
    </row>
    <row r="86" spans="2:16" s="21" customFormat="1" ht="15.5" x14ac:dyDescent="0.35">
      <c r="B86" s="23" t="s">
        <v>8</v>
      </c>
      <c r="C86" s="23" t="s">
        <v>163</v>
      </c>
      <c r="D86" s="30">
        <v>1</v>
      </c>
      <c r="E86" s="63">
        <v>2</v>
      </c>
      <c r="F86" s="63">
        <v>4</v>
      </c>
      <c r="G86" s="63">
        <v>2</v>
      </c>
      <c r="H86" s="63">
        <v>1</v>
      </c>
      <c r="I86" s="63">
        <v>2</v>
      </c>
      <c r="J86" s="63">
        <v>2</v>
      </c>
      <c r="K86" s="141">
        <v>3</v>
      </c>
      <c r="L86" s="81">
        <f t="shared" si="2"/>
        <v>17</v>
      </c>
      <c r="O86" s="66"/>
      <c r="P86" s="66"/>
    </row>
    <row r="87" spans="2:16" ht="15.5" x14ac:dyDescent="0.35">
      <c r="B87" s="48" t="s">
        <v>13</v>
      </c>
      <c r="C87" s="23" t="s">
        <v>189</v>
      </c>
      <c r="D87" s="30">
        <v>2</v>
      </c>
      <c r="E87" s="38">
        <v>1</v>
      </c>
      <c r="F87" s="38">
        <v>2</v>
      </c>
      <c r="G87" s="63">
        <v>2</v>
      </c>
      <c r="H87" s="63">
        <v>3</v>
      </c>
      <c r="I87" s="63">
        <v>1</v>
      </c>
      <c r="J87" s="63">
        <v>1</v>
      </c>
      <c r="K87" s="141">
        <v>2</v>
      </c>
      <c r="L87" s="81">
        <f t="shared" si="2"/>
        <v>14</v>
      </c>
      <c r="P87" s="66"/>
    </row>
    <row r="88" spans="2:16" ht="15.5" x14ac:dyDescent="0.35">
      <c r="B88" s="48" t="s">
        <v>15</v>
      </c>
      <c r="C88" s="48" t="s">
        <v>191</v>
      </c>
      <c r="D88" s="30">
        <v>1</v>
      </c>
      <c r="E88" s="63">
        <v>1</v>
      </c>
      <c r="F88" s="63">
        <v>1</v>
      </c>
      <c r="G88" s="63">
        <v>4</v>
      </c>
      <c r="H88" s="63">
        <v>1</v>
      </c>
      <c r="I88" s="63">
        <v>1</v>
      </c>
      <c r="J88" s="63">
        <v>1</v>
      </c>
      <c r="K88" s="141">
        <v>1</v>
      </c>
      <c r="L88" s="81">
        <f t="shared" si="2"/>
        <v>11</v>
      </c>
      <c r="O88" s="66"/>
      <c r="P88" s="66"/>
    </row>
    <row r="89" spans="2:16" ht="15.5" x14ac:dyDescent="0.35">
      <c r="B89" s="48" t="s">
        <v>16</v>
      </c>
      <c r="C89" s="173" t="s">
        <v>89</v>
      </c>
      <c r="D89" s="30">
        <v>1</v>
      </c>
      <c r="E89" s="63">
        <v>1</v>
      </c>
      <c r="F89" s="63">
        <v>1</v>
      </c>
      <c r="G89" s="63">
        <v>1</v>
      </c>
      <c r="H89" s="63">
        <v>1</v>
      </c>
      <c r="I89" s="63">
        <v>1</v>
      </c>
      <c r="J89" s="63">
        <v>1</v>
      </c>
      <c r="K89" s="141">
        <v>1</v>
      </c>
      <c r="L89" s="81">
        <f t="shared" si="2"/>
        <v>8</v>
      </c>
      <c r="O89" s="66"/>
    </row>
    <row r="90" spans="2:16" ht="15.5" x14ac:dyDescent="0.35">
      <c r="B90" s="48" t="s">
        <v>17</v>
      </c>
      <c r="C90" s="23" t="s">
        <v>88</v>
      </c>
      <c r="D90" s="30">
        <v>1</v>
      </c>
      <c r="E90" s="63">
        <v>1</v>
      </c>
      <c r="F90" s="63">
        <v>1</v>
      </c>
      <c r="G90" s="63">
        <v>1</v>
      </c>
      <c r="H90" s="63" t="s">
        <v>115</v>
      </c>
      <c r="I90" s="63">
        <v>1</v>
      </c>
      <c r="J90" s="63">
        <v>1</v>
      </c>
      <c r="K90" s="141">
        <v>1</v>
      </c>
      <c r="L90" s="81">
        <f t="shared" si="2"/>
        <v>7</v>
      </c>
      <c r="O90" s="66"/>
      <c r="P90" s="66"/>
    </row>
    <row r="91" spans="2:16" ht="16" thickBot="1" x14ac:dyDescent="0.4">
      <c r="B91" s="54" t="s">
        <v>18</v>
      </c>
      <c r="C91" s="174" t="s">
        <v>188</v>
      </c>
      <c r="D91" s="32" t="s">
        <v>115</v>
      </c>
      <c r="E91" s="34">
        <v>1</v>
      </c>
      <c r="F91" s="34" t="s">
        <v>115</v>
      </c>
      <c r="G91" s="34" t="s">
        <v>115</v>
      </c>
      <c r="H91" s="34" t="s">
        <v>115</v>
      </c>
      <c r="I91" s="34">
        <v>1</v>
      </c>
      <c r="J91" s="34">
        <v>1</v>
      </c>
      <c r="K91" s="161" t="s">
        <v>115</v>
      </c>
      <c r="L91" s="83">
        <f t="shared" si="2"/>
        <v>3</v>
      </c>
      <c r="P91" s="66"/>
    </row>
    <row r="92" spans="2:16" ht="15.5" x14ac:dyDescent="0.35">
      <c r="N92" s="66"/>
      <c r="O92" s="66"/>
      <c r="P92" s="66"/>
    </row>
    <row r="93" spans="2:16" ht="16" thickBot="1" x14ac:dyDescent="0.4">
      <c r="B93" s="21"/>
      <c r="C93" s="21"/>
      <c r="E93" s="21"/>
      <c r="F93" s="21"/>
      <c r="G93" s="21"/>
      <c r="H93" s="21"/>
      <c r="I93" s="21"/>
      <c r="J93" s="21"/>
      <c r="K93" s="21"/>
      <c r="L93" s="21"/>
      <c r="M93" s="21"/>
      <c r="N93" s="66"/>
      <c r="O93" s="66"/>
    </row>
    <row r="94" spans="2:16" ht="16" thickBot="1" x14ac:dyDescent="0.4">
      <c r="B94" s="290" t="s">
        <v>50</v>
      </c>
      <c r="C94" s="291"/>
      <c r="D94" s="291"/>
      <c r="E94" s="291"/>
      <c r="F94" s="291"/>
      <c r="G94" s="291"/>
      <c r="H94" s="291"/>
      <c r="I94" s="291"/>
      <c r="J94" s="291"/>
      <c r="K94" s="291"/>
      <c r="L94" s="292"/>
      <c r="M94" s="87"/>
      <c r="N94" s="66"/>
    </row>
    <row r="95" spans="2:16" ht="16" thickBot="1" x14ac:dyDescent="0.4">
      <c r="B95" s="27"/>
      <c r="C95" s="36" t="s">
        <v>14</v>
      </c>
      <c r="D95" s="90" t="s">
        <v>0</v>
      </c>
      <c r="E95" s="76" t="s">
        <v>10</v>
      </c>
      <c r="F95" s="76" t="s">
        <v>11</v>
      </c>
      <c r="G95" s="76" t="s">
        <v>9</v>
      </c>
      <c r="H95" s="76" t="s">
        <v>52</v>
      </c>
      <c r="I95" s="76" t="s">
        <v>2</v>
      </c>
      <c r="J95" s="76" t="s">
        <v>3</v>
      </c>
      <c r="K95" s="26" t="s">
        <v>20</v>
      </c>
      <c r="L95" s="51" t="s">
        <v>21</v>
      </c>
      <c r="P95" s="66"/>
    </row>
    <row r="96" spans="2:16" ht="15.5" x14ac:dyDescent="0.35">
      <c r="B96" s="47" t="s">
        <v>4</v>
      </c>
      <c r="C96" s="185" t="s">
        <v>208</v>
      </c>
      <c r="D96" s="70">
        <v>6</v>
      </c>
      <c r="E96" s="71">
        <v>6</v>
      </c>
      <c r="F96" s="40"/>
      <c r="G96" s="53">
        <v>4</v>
      </c>
      <c r="H96" s="71">
        <v>6</v>
      </c>
      <c r="I96" s="71">
        <v>5</v>
      </c>
      <c r="J96" s="71"/>
      <c r="K96" s="168">
        <v>6</v>
      </c>
      <c r="L96" s="162">
        <f t="shared" ref="L96:L105" si="3">SUM(D96:K96)</f>
        <v>33</v>
      </c>
      <c r="P96" s="66"/>
    </row>
    <row r="97" spans="2:16" ht="15.5" x14ac:dyDescent="0.35">
      <c r="B97" s="42" t="s">
        <v>5</v>
      </c>
      <c r="C97" s="23" t="s">
        <v>207</v>
      </c>
      <c r="D97" s="30">
        <v>4</v>
      </c>
      <c r="E97" s="38">
        <v>5</v>
      </c>
      <c r="F97" s="38"/>
      <c r="G97" s="62">
        <v>4</v>
      </c>
      <c r="H97" s="63">
        <v>4</v>
      </c>
      <c r="I97" s="63">
        <v>6</v>
      </c>
      <c r="J97" s="63"/>
      <c r="K97" s="141">
        <v>5</v>
      </c>
      <c r="L97" s="117">
        <f t="shared" si="3"/>
        <v>28</v>
      </c>
      <c r="O97" s="66"/>
      <c r="P97" s="66"/>
    </row>
    <row r="98" spans="2:16" x14ac:dyDescent="0.35">
      <c r="B98" s="42" t="s">
        <v>6</v>
      </c>
      <c r="C98" s="23" t="s">
        <v>191</v>
      </c>
      <c r="D98" s="30">
        <v>5</v>
      </c>
      <c r="E98" s="63">
        <v>3</v>
      </c>
      <c r="F98" s="38"/>
      <c r="G98" s="62">
        <v>6</v>
      </c>
      <c r="H98" s="63">
        <v>6</v>
      </c>
      <c r="I98" s="63">
        <v>4</v>
      </c>
      <c r="J98" s="63"/>
      <c r="K98" s="141">
        <v>4</v>
      </c>
      <c r="L98" s="117">
        <f t="shared" si="3"/>
        <v>28</v>
      </c>
    </row>
    <row r="99" spans="2:16" x14ac:dyDescent="0.35">
      <c r="B99" s="42" t="s">
        <v>7</v>
      </c>
      <c r="C99" s="23" t="s">
        <v>86</v>
      </c>
      <c r="D99" s="30">
        <v>3</v>
      </c>
      <c r="E99" s="63">
        <v>4</v>
      </c>
      <c r="F99" s="38"/>
      <c r="G99" s="62">
        <v>5</v>
      </c>
      <c r="H99" s="63">
        <v>4</v>
      </c>
      <c r="I99" s="63">
        <v>3</v>
      </c>
      <c r="J99" s="63"/>
      <c r="K99" s="141">
        <v>3</v>
      </c>
      <c r="L99" s="117">
        <f t="shared" si="3"/>
        <v>22</v>
      </c>
    </row>
    <row r="100" spans="2:16" s="21" customFormat="1" x14ac:dyDescent="0.35">
      <c r="B100" s="42" t="s">
        <v>8</v>
      </c>
      <c r="C100" s="23" t="s">
        <v>209</v>
      </c>
      <c r="D100" s="30">
        <v>2</v>
      </c>
      <c r="E100" s="63">
        <v>3</v>
      </c>
      <c r="F100" s="38"/>
      <c r="G100" s="62">
        <v>2</v>
      </c>
      <c r="H100" s="63" t="s">
        <v>115</v>
      </c>
      <c r="I100" s="63">
        <v>2</v>
      </c>
      <c r="J100" s="63"/>
      <c r="K100" s="141">
        <v>2</v>
      </c>
      <c r="L100" s="117">
        <f t="shared" si="3"/>
        <v>11</v>
      </c>
    </row>
    <row r="101" spans="2:16" s="21" customFormat="1" x14ac:dyDescent="0.35">
      <c r="B101" s="42" t="s">
        <v>13</v>
      </c>
      <c r="C101" s="23" t="s">
        <v>89</v>
      </c>
      <c r="D101" s="30">
        <v>1</v>
      </c>
      <c r="E101" s="63">
        <v>1</v>
      </c>
      <c r="F101" s="38"/>
      <c r="G101" s="62">
        <v>1</v>
      </c>
      <c r="H101" s="63">
        <v>2</v>
      </c>
      <c r="I101" s="63">
        <v>1</v>
      </c>
      <c r="J101" s="63"/>
      <c r="K101" s="141">
        <v>1</v>
      </c>
      <c r="L101" s="117">
        <f t="shared" si="3"/>
        <v>7</v>
      </c>
    </row>
    <row r="102" spans="2:16" s="21" customFormat="1" x14ac:dyDescent="0.35">
      <c r="B102" s="42" t="s">
        <v>15</v>
      </c>
      <c r="C102" s="23" t="s">
        <v>88</v>
      </c>
      <c r="D102" s="30">
        <v>1</v>
      </c>
      <c r="E102" s="63">
        <v>1</v>
      </c>
      <c r="F102" s="38"/>
      <c r="G102" s="62">
        <v>2</v>
      </c>
      <c r="H102" s="63" t="s">
        <v>115</v>
      </c>
      <c r="I102" s="63">
        <v>1</v>
      </c>
      <c r="J102" s="63"/>
      <c r="K102" s="141">
        <v>1</v>
      </c>
      <c r="L102" s="117">
        <f t="shared" si="3"/>
        <v>6</v>
      </c>
    </row>
    <row r="103" spans="2:16" x14ac:dyDescent="0.35">
      <c r="B103" s="42" t="s">
        <v>16</v>
      </c>
      <c r="C103" s="48" t="s">
        <v>211</v>
      </c>
      <c r="D103" s="30">
        <v>1</v>
      </c>
      <c r="E103" s="63">
        <v>1</v>
      </c>
      <c r="F103" s="38"/>
      <c r="G103" s="62">
        <v>1</v>
      </c>
      <c r="H103" s="63">
        <v>2</v>
      </c>
      <c r="I103" s="63">
        <v>1</v>
      </c>
      <c r="J103" s="63"/>
      <c r="K103" s="141" t="s">
        <v>115</v>
      </c>
      <c r="L103" s="117">
        <f t="shared" si="3"/>
        <v>6</v>
      </c>
    </row>
    <row r="104" spans="2:16" x14ac:dyDescent="0.35">
      <c r="B104" s="42" t="s">
        <v>17</v>
      </c>
      <c r="C104" s="23" t="s">
        <v>210</v>
      </c>
      <c r="D104" s="30">
        <v>1</v>
      </c>
      <c r="E104" s="63">
        <v>1</v>
      </c>
      <c r="F104" s="38"/>
      <c r="G104" s="62">
        <v>1</v>
      </c>
      <c r="H104" s="63">
        <v>1</v>
      </c>
      <c r="I104" s="63">
        <v>1</v>
      </c>
      <c r="J104" s="63"/>
      <c r="K104" s="141" t="s">
        <v>115</v>
      </c>
      <c r="L104" s="117">
        <f t="shared" si="3"/>
        <v>5</v>
      </c>
    </row>
    <row r="105" spans="2:16" ht="15" thickBot="1" x14ac:dyDescent="0.4">
      <c r="B105" s="43" t="s">
        <v>18</v>
      </c>
      <c r="C105" s="24" t="s">
        <v>212</v>
      </c>
      <c r="D105" s="32">
        <v>1</v>
      </c>
      <c r="E105" s="41">
        <v>1</v>
      </c>
      <c r="F105" s="41"/>
      <c r="G105" s="49">
        <v>1</v>
      </c>
      <c r="H105" s="34">
        <v>1</v>
      </c>
      <c r="I105" s="41">
        <v>1</v>
      </c>
      <c r="J105" s="34"/>
      <c r="K105" s="161" t="s">
        <v>115</v>
      </c>
      <c r="L105" s="114">
        <f t="shared" si="3"/>
        <v>5</v>
      </c>
    </row>
    <row r="107" spans="2:16" ht="15" thickBot="1" x14ac:dyDescent="0.4">
      <c r="B107" s="21"/>
      <c r="C107" s="21"/>
      <c r="E107" s="21"/>
      <c r="F107" s="21"/>
      <c r="G107" s="21"/>
      <c r="H107" s="21"/>
      <c r="I107" s="21"/>
      <c r="J107" s="21"/>
      <c r="K107" s="21"/>
      <c r="L107" s="21"/>
      <c r="M107" s="21"/>
    </row>
    <row r="108" spans="2:16" ht="15" thickBot="1" x14ac:dyDescent="0.4">
      <c r="B108" s="290" t="s">
        <v>29</v>
      </c>
      <c r="C108" s="291"/>
      <c r="D108" s="291"/>
      <c r="E108" s="291"/>
      <c r="F108" s="291"/>
      <c r="G108" s="291"/>
      <c r="H108" s="291"/>
      <c r="I108" s="291"/>
      <c r="J108" s="291"/>
      <c r="K108" s="291"/>
      <c r="L108" s="292"/>
      <c r="M108" s="75"/>
    </row>
    <row r="109" spans="2:16" ht="15" thickBot="1" x14ac:dyDescent="0.4">
      <c r="B109" s="52"/>
      <c r="C109" s="36" t="s">
        <v>14</v>
      </c>
      <c r="D109" s="89" t="s">
        <v>0</v>
      </c>
      <c r="E109" s="200" t="s">
        <v>10</v>
      </c>
      <c r="F109" s="200" t="s">
        <v>11</v>
      </c>
      <c r="G109" s="89" t="s">
        <v>9</v>
      </c>
      <c r="H109" s="200" t="s">
        <v>1</v>
      </c>
      <c r="I109" s="200" t="s">
        <v>2</v>
      </c>
      <c r="J109" s="200" t="s">
        <v>3</v>
      </c>
      <c r="K109" s="26" t="s">
        <v>20</v>
      </c>
      <c r="L109" s="36" t="s">
        <v>21</v>
      </c>
    </row>
    <row r="110" spans="2:16" x14ac:dyDescent="0.35">
      <c r="B110" s="22" t="s">
        <v>4</v>
      </c>
      <c r="C110" s="213" t="s">
        <v>161</v>
      </c>
      <c r="D110" s="70">
        <v>6</v>
      </c>
      <c r="E110" s="71">
        <v>4</v>
      </c>
      <c r="F110" s="40">
        <v>4</v>
      </c>
      <c r="G110" s="71">
        <v>6</v>
      </c>
      <c r="H110" s="71">
        <v>6</v>
      </c>
      <c r="I110" s="53">
        <v>6</v>
      </c>
      <c r="J110" s="71">
        <v>4</v>
      </c>
      <c r="K110" s="35">
        <v>6</v>
      </c>
      <c r="L110" s="162">
        <f t="shared" ref="L110:L117" si="4">SUM(D110:K110)</f>
        <v>42</v>
      </c>
    </row>
    <row r="111" spans="2:16" x14ac:dyDescent="0.35">
      <c r="B111" s="23" t="s">
        <v>5</v>
      </c>
      <c r="C111" s="189" t="s">
        <v>162</v>
      </c>
      <c r="D111" s="30">
        <v>3</v>
      </c>
      <c r="E111" s="38">
        <v>6</v>
      </c>
      <c r="F111" s="38">
        <v>6</v>
      </c>
      <c r="G111" s="63">
        <v>3</v>
      </c>
      <c r="H111" s="63">
        <v>3</v>
      </c>
      <c r="I111" s="62">
        <v>4</v>
      </c>
      <c r="J111" s="63">
        <v>6</v>
      </c>
      <c r="K111" s="28">
        <v>4</v>
      </c>
      <c r="L111" s="166">
        <f t="shared" si="4"/>
        <v>35</v>
      </c>
    </row>
    <row r="112" spans="2:16" x14ac:dyDescent="0.35">
      <c r="B112" s="23" t="s">
        <v>6</v>
      </c>
      <c r="C112" s="42" t="s">
        <v>187</v>
      </c>
      <c r="D112" s="30">
        <v>4</v>
      </c>
      <c r="E112" s="63">
        <v>5</v>
      </c>
      <c r="F112" s="38">
        <v>5</v>
      </c>
      <c r="G112" s="63">
        <v>4</v>
      </c>
      <c r="H112" s="63">
        <v>4</v>
      </c>
      <c r="I112" s="62">
        <v>3</v>
      </c>
      <c r="J112" s="63">
        <v>5</v>
      </c>
      <c r="K112" s="28">
        <v>4</v>
      </c>
      <c r="L112" s="166">
        <f t="shared" si="4"/>
        <v>34</v>
      </c>
    </row>
    <row r="113" spans="2:13" x14ac:dyDescent="0.35">
      <c r="B113" s="23" t="s">
        <v>7</v>
      </c>
      <c r="C113" s="42" t="s">
        <v>163</v>
      </c>
      <c r="D113" s="30">
        <v>5</v>
      </c>
      <c r="E113" s="63"/>
      <c r="F113" s="38">
        <v>1</v>
      </c>
      <c r="G113" s="63">
        <v>3</v>
      </c>
      <c r="H113" s="63">
        <v>5</v>
      </c>
      <c r="I113" s="62">
        <v>5</v>
      </c>
      <c r="J113" s="63">
        <v>2</v>
      </c>
      <c r="K113" s="28">
        <v>2</v>
      </c>
      <c r="L113" s="166">
        <f t="shared" si="4"/>
        <v>23</v>
      </c>
    </row>
    <row r="114" spans="2:13" x14ac:dyDescent="0.35">
      <c r="B114" s="23" t="s">
        <v>8</v>
      </c>
      <c r="C114" s="138" t="s">
        <v>233</v>
      </c>
      <c r="D114" s="30">
        <v>2</v>
      </c>
      <c r="E114" s="63">
        <v>2</v>
      </c>
      <c r="F114" s="38">
        <v>3</v>
      </c>
      <c r="G114" s="63">
        <v>3</v>
      </c>
      <c r="H114" s="63">
        <v>2</v>
      </c>
      <c r="I114" s="62">
        <v>1</v>
      </c>
      <c r="J114" s="63"/>
      <c r="K114" s="28">
        <v>1</v>
      </c>
      <c r="L114" s="166">
        <f t="shared" si="4"/>
        <v>14</v>
      </c>
    </row>
    <row r="115" spans="2:13" s="21" customFormat="1" x14ac:dyDescent="0.35">
      <c r="B115" s="23" t="s">
        <v>13</v>
      </c>
      <c r="C115" s="42" t="s">
        <v>113</v>
      </c>
      <c r="D115" s="30">
        <v>1</v>
      </c>
      <c r="E115" s="38">
        <v>3</v>
      </c>
      <c r="F115" s="38">
        <v>1</v>
      </c>
      <c r="G115" s="63">
        <v>3</v>
      </c>
      <c r="H115" s="63">
        <v>1</v>
      </c>
      <c r="I115" s="62">
        <v>2</v>
      </c>
      <c r="J115" s="63">
        <v>1</v>
      </c>
      <c r="K115" s="28">
        <v>1</v>
      </c>
      <c r="L115" s="166">
        <f t="shared" si="4"/>
        <v>13</v>
      </c>
    </row>
    <row r="116" spans="2:13" x14ac:dyDescent="0.35">
      <c r="B116" s="48" t="s">
        <v>31</v>
      </c>
      <c r="C116" s="138" t="s">
        <v>191</v>
      </c>
      <c r="D116" s="31"/>
      <c r="E116" s="38"/>
      <c r="F116" s="38"/>
      <c r="G116" s="63">
        <v>6</v>
      </c>
      <c r="H116" s="63"/>
      <c r="I116" s="203"/>
      <c r="J116" s="38"/>
      <c r="K116" s="37">
        <v>6</v>
      </c>
      <c r="L116" s="166">
        <f t="shared" si="4"/>
        <v>12</v>
      </c>
    </row>
    <row r="117" spans="2:13" ht="15" thickBot="1" x14ac:dyDescent="0.4">
      <c r="B117" s="24" t="s">
        <v>16</v>
      </c>
      <c r="C117" s="43" t="s">
        <v>234</v>
      </c>
      <c r="D117" s="32"/>
      <c r="E117" s="41">
        <v>1</v>
      </c>
      <c r="F117" s="41">
        <v>3</v>
      </c>
      <c r="G117" s="34"/>
      <c r="H117" s="34"/>
      <c r="I117" s="34"/>
      <c r="J117" s="34">
        <v>3</v>
      </c>
      <c r="K117" s="29">
        <v>1</v>
      </c>
      <c r="L117" s="169">
        <f t="shared" si="4"/>
        <v>8</v>
      </c>
    </row>
    <row r="119" spans="2:13" ht="15" thickBot="1" x14ac:dyDescent="0.4">
      <c r="B119" s="21"/>
      <c r="C119" s="21"/>
      <c r="E119" s="21"/>
      <c r="F119" s="21"/>
      <c r="G119" s="21"/>
      <c r="H119" s="21"/>
      <c r="I119" s="21"/>
      <c r="J119" s="21"/>
      <c r="K119" s="21"/>
      <c r="L119" s="21"/>
      <c r="M119" s="21"/>
    </row>
    <row r="120" spans="2:13" ht="15" thickBot="1" x14ac:dyDescent="0.4">
      <c r="B120" s="290" t="s">
        <v>30</v>
      </c>
      <c r="C120" s="291"/>
      <c r="D120" s="291"/>
      <c r="E120" s="291"/>
      <c r="F120" s="291"/>
      <c r="G120" s="291"/>
      <c r="H120" s="291"/>
      <c r="I120" s="291"/>
      <c r="J120" s="291"/>
      <c r="K120" s="291"/>
      <c r="L120" s="292"/>
      <c r="M120" s="87"/>
    </row>
    <row r="121" spans="2:13" ht="15" thickBot="1" x14ac:dyDescent="0.4">
      <c r="B121" s="56"/>
      <c r="C121" s="36" t="s">
        <v>14</v>
      </c>
      <c r="D121" s="57" t="s">
        <v>0</v>
      </c>
      <c r="E121" s="58" t="s">
        <v>10</v>
      </c>
      <c r="F121" s="58" t="s">
        <v>11</v>
      </c>
      <c r="G121" s="57" t="s">
        <v>9</v>
      </c>
      <c r="H121" s="58" t="s">
        <v>1</v>
      </c>
      <c r="I121" s="58" t="s">
        <v>2</v>
      </c>
      <c r="J121" s="58" t="s">
        <v>3</v>
      </c>
      <c r="K121" s="59" t="s">
        <v>20</v>
      </c>
      <c r="L121" s="51" t="s">
        <v>21</v>
      </c>
    </row>
    <row r="122" spans="2:13" x14ac:dyDescent="0.35">
      <c r="B122" s="22" t="s">
        <v>4</v>
      </c>
      <c r="C122" s="22" t="s">
        <v>191</v>
      </c>
      <c r="D122" s="70">
        <v>5</v>
      </c>
      <c r="E122" s="40">
        <v>4</v>
      </c>
      <c r="F122" s="40">
        <v>5</v>
      </c>
      <c r="G122" s="53">
        <v>6</v>
      </c>
      <c r="H122" s="71">
        <v>5</v>
      </c>
      <c r="I122" s="40">
        <v>4</v>
      </c>
      <c r="J122" s="71">
        <v>5</v>
      </c>
      <c r="K122" s="168">
        <v>6</v>
      </c>
      <c r="L122" s="162">
        <f t="shared" ref="L122:L129" si="5">SUM(D122:K122)</f>
        <v>40</v>
      </c>
    </row>
    <row r="123" spans="2:13" s="21" customFormat="1" x14ac:dyDescent="0.35">
      <c r="B123" s="23" t="s">
        <v>5</v>
      </c>
      <c r="C123" s="23" t="s">
        <v>249</v>
      </c>
      <c r="D123" s="30">
        <v>6</v>
      </c>
      <c r="E123" s="38">
        <v>6</v>
      </c>
      <c r="F123" s="38">
        <v>4</v>
      </c>
      <c r="G123" s="62">
        <v>1</v>
      </c>
      <c r="H123" s="63">
        <v>6</v>
      </c>
      <c r="I123" s="63">
        <v>5</v>
      </c>
      <c r="J123" s="63">
        <v>4</v>
      </c>
      <c r="K123" s="141">
        <v>5</v>
      </c>
      <c r="L123" s="117">
        <f t="shared" si="5"/>
        <v>37</v>
      </c>
    </row>
    <row r="124" spans="2:13" s="21" customFormat="1" x14ac:dyDescent="0.35">
      <c r="B124" s="23" t="s">
        <v>6</v>
      </c>
      <c r="C124" s="23" t="s">
        <v>234</v>
      </c>
      <c r="D124" s="30">
        <v>3</v>
      </c>
      <c r="E124" s="38">
        <v>5</v>
      </c>
      <c r="F124" s="38">
        <v>6</v>
      </c>
      <c r="G124" s="62">
        <v>4</v>
      </c>
      <c r="H124" s="63">
        <v>4</v>
      </c>
      <c r="I124" s="38">
        <v>6</v>
      </c>
      <c r="J124" s="63">
        <v>6</v>
      </c>
      <c r="K124" s="141"/>
      <c r="L124" s="117">
        <f t="shared" si="5"/>
        <v>34</v>
      </c>
    </row>
    <row r="125" spans="2:13" s="21" customFormat="1" x14ac:dyDescent="0.35">
      <c r="B125" s="23" t="s">
        <v>7</v>
      </c>
      <c r="C125" s="23" t="s">
        <v>250</v>
      </c>
      <c r="D125" s="30">
        <v>4</v>
      </c>
      <c r="E125" s="38">
        <v>2</v>
      </c>
      <c r="F125" s="38">
        <v>2</v>
      </c>
      <c r="G125" s="62">
        <v>4</v>
      </c>
      <c r="H125" s="63">
        <v>3</v>
      </c>
      <c r="I125" s="38">
        <v>3</v>
      </c>
      <c r="J125" s="63">
        <v>3</v>
      </c>
      <c r="K125" s="141">
        <v>4</v>
      </c>
      <c r="L125" s="117">
        <f t="shared" si="5"/>
        <v>25</v>
      </c>
    </row>
    <row r="126" spans="2:13" s="21" customFormat="1" x14ac:dyDescent="0.35">
      <c r="B126" s="23" t="s">
        <v>8</v>
      </c>
      <c r="C126" s="23" t="s">
        <v>87</v>
      </c>
      <c r="D126" s="30">
        <v>2</v>
      </c>
      <c r="E126" s="38">
        <v>3</v>
      </c>
      <c r="F126" s="38">
        <v>3</v>
      </c>
      <c r="G126" s="62">
        <v>4</v>
      </c>
      <c r="H126" s="63">
        <v>2</v>
      </c>
      <c r="I126" s="38">
        <v>2</v>
      </c>
      <c r="J126" s="63">
        <v>2</v>
      </c>
      <c r="K126" s="141"/>
      <c r="L126" s="117">
        <f t="shared" si="5"/>
        <v>18</v>
      </c>
    </row>
    <row r="127" spans="2:13" s="21" customFormat="1" x14ac:dyDescent="0.35">
      <c r="B127" s="23" t="s">
        <v>13</v>
      </c>
      <c r="C127" s="23" t="s">
        <v>88</v>
      </c>
      <c r="D127" s="30">
        <v>1</v>
      </c>
      <c r="E127" s="38">
        <v>1</v>
      </c>
      <c r="F127" s="38">
        <v>1</v>
      </c>
      <c r="G127" s="62">
        <v>5</v>
      </c>
      <c r="H127" s="63"/>
      <c r="I127" s="38">
        <v>1</v>
      </c>
      <c r="J127" s="63">
        <v>1</v>
      </c>
      <c r="K127" s="141"/>
      <c r="L127" s="117">
        <f t="shared" si="5"/>
        <v>10</v>
      </c>
    </row>
    <row r="128" spans="2:13" s="21" customFormat="1" x14ac:dyDescent="0.35">
      <c r="B128" s="23" t="s">
        <v>15</v>
      </c>
      <c r="C128" s="23" t="s">
        <v>248</v>
      </c>
      <c r="D128" s="30">
        <v>1</v>
      </c>
      <c r="E128" s="38">
        <v>1</v>
      </c>
      <c r="F128" s="38">
        <v>1</v>
      </c>
      <c r="G128" s="62">
        <v>1</v>
      </c>
      <c r="H128" s="63">
        <v>1</v>
      </c>
      <c r="I128" s="38">
        <v>1</v>
      </c>
      <c r="J128" s="63">
        <v>1</v>
      </c>
      <c r="K128" s="141"/>
      <c r="L128" s="117">
        <f t="shared" si="5"/>
        <v>7</v>
      </c>
    </row>
    <row r="129" spans="2:13" s="21" customFormat="1" ht="15" thickBot="1" x14ac:dyDescent="0.4">
      <c r="B129" s="24" t="s">
        <v>16</v>
      </c>
      <c r="C129" s="24" t="s">
        <v>211</v>
      </c>
      <c r="D129" s="32">
        <v>1</v>
      </c>
      <c r="E129" s="41">
        <v>1</v>
      </c>
      <c r="F129" s="41"/>
      <c r="G129" s="49">
        <v>1</v>
      </c>
      <c r="H129" s="34">
        <v>1</v>
      </c>
      <c r="I129" s="41">
        <v>1</v>
      </c>
      <c r="J129" s="34">
        <v>1</v>
      </c>
      <c r="K129" s="161"/>
      <c r="L129" s="114">
        <f t="shared" si="5"/>
        <v>6</v>
      </c>
    </row>
    <row r="130" spans="2:13" x14ac:dyDescent="0.35">
      <c r="C130" s="72"/>
      <c r="D130" s="46"/>
    </row>
    <row r="131" spans="2:13" ht="15" thickBot="1" x14ac:dyDescent="0.4">
      <c r="B131" s="21"/>
      <c r="C131" s="21"/>
      <c r="E131" s="21"/>
      <c r="F131" s="21"/>
      <c r="G131" s="21"/>
      <c r="H131" s="21"/>
      <c r="I131" s="21"/>
      <c r="J131" s="21"/>
      <c r="K131" s="21"/>
      <c r="L131" s="21"/>
      <c r="M131" s="21"/>
    </row>
    <row r="132" spans="2:13" ht="15" thickBot="1" x14ac:dyDescent="0.4">
      <c r="B132" s="290" t="s">
        <v>32</v>
      </c>
      <c r="C132" s="291"/>
      <c r="D132" s="291"/>
      <c r="E132" s="291"/>
      <c r="F132" s="291"/>
      <c r="G132" s="291"/>
      <c r="H132" s="291"/>
      <c r="I132" s="291"/>
      <c r="J132" s="291"/>
      <c r="K132" s="291"/>
      <c r="L132" s="292"/>
      <c r="M132" s="87"/>
    </row>
    <row r="133" spans="2:13" ht="15" thickBot="1" x14ac:dyDescent="0.4">
      <c r="B133" s="27"/>
      <c r="C133" s="36" t="s">
        <v>14</v>
      </c>
      <c r="D133" s="45" t="s">
        <v>0</v>
      </c>
      <c r="E133" s="39" t="s">
        <v>10</v>
      </c>
      <c r="F133" s="39" t="s">
        <v>11</v>
      </c>
      <c r="G133" s="39" t="s">
        <v>9</v>
      </c>
      <c r="H133" s="39" t="s">
        <v>1</v>
      </c>
      <c r="I133" s="39" t="s">
        <v>2</v>
      </c>
      <c r="J133" s="39" t="s">
        <v>3</v>
      </c>
      <c r="K133" s="44" t="s">
        <v>20</v>
      </c>
      <c r="L133" s="51" t="s">
        <v>21</v>
      </c>
    </row>
    <row r="134" spans="2:13" x14ac:dyDescent="0.35">
      <c r="B134" s="47" t="s">
        <v>4</v>
      </c>
      <c r="C134" s="22" t="s">
        <v>86</v>
      </c>
      <c r="D134" s="70">
        <v>6</v>
      </c>
      <c r="E134" s="71">
        <v>6</v>
      </c>
      <c r="F134" s="40">
        <v>6</v>
      </c>
      <c r="G134" s="53">
        <v>6</v>
      </c>
      <c r="H134" s="71">
        <v>6</v>
      </c>
      <c r="I134" s="71">
        <v>6</v>
      </c>
      <c r="J134" s="71">
        <v>6</v>
      </c>
      <c r="K134" s="168">
        <v>6</v>
      </c>
      <c r="L134" s="162">
        <f t="shared" ref="L134:L139" si="6">SUM(D134:K134)</f>
        <v>48</v>
      </c>
    </row>
    <row r="135" spans="2:13" x14ac:dyDescent="0.35">
      <c r="B135" s="42" t="s">
        <v>5</v>
      </c>
      <c r="C135" s="23" t="s">
        <v>275</v>
      </c>
      <c r="D135" s="30">
        <v>5</v>
      </c>
      <c r="E135" s="63">
        <v>3</v>
      </c>
      <c r="F135" s="38">
        <v>3</v>
      </c>
      <c r="G135" s="62">
        <v>5</v>
      </c>
      <c r="H135" s="63">
        <v>6</v>
      </c>
      <c r="I135" s="63">
        <v>3</v>
      </c>
      <c r="J135" s="63">
        <v>2</v>
      </c>
      <c r="K135" s="141">
        <v>6</v>
      </c>
      <c r="L135" s="117">
        <f t="shared" si="6"/>
        <v>33</v>
      </c>
    </row>
    <row r="136" spans="2:13" x14ac:dyDescent="0.35">
      <c r="B136" s="42" t="s">
        <v>33</v>
      </c>
      <c r="C136" s="48" t="s">
        <v>250</v>
      </c>
      <c r="D136" s="30">
        <v>4</v>
      </c>
      <c r="E136" s="63">
        <v>2</v>
      </c>
      <c r="F136" s="38">
        <v>4</v>
      </c>
      <c r="G136" s="62">
        <v>3</v>
      </c>
      <c r="H136" s="63">
        <v>3</v>
      </c>
      <c r="I136" s="63">
        <v>5</v>
      </c>
      <c r="J136" s="63">
        <v>5</v>
      </c>
      <c r="K136" s="141">
        <v>3</v>
      </c>
      <c r="L136" s="117">
        <f t="shared" si="6"/>
        <v>29</v>
      </c>
    </row>
    <row r="137" spans="2:13" s="21" customFormat="1" x14ac:dyDescent="0.35">
      <c r="B137" s="42" t="s">
        <v>7</v>
      </c>
      <c r="C137" s="23" t="s">
        <v>273</v>
      </c>
      <c r="D137" s="30">
        <v>3</v>
      </c>
      <c r="E137" s="63">
        <v>5</v>
      </c>
      <c r="F137" s="38">
        <v>5</v>
      </c>
      <c r="G137" s="62">
        <v>3</v>
      </c>
      <c r="H137" s="63">
        <v>4</v>
      </c>
      <c r="I137" s="63">
        <v>0</v>
      </c>
      <c r="J137" s="63">
        <v>4</v>
      </c>
      <c r="K137" s="141">
        <v>2</v>
      </c>
      <c r="L137" s="117">
        <f t="shared" si="6"/>
        <v>26</v>
      </c>
    </row>
    <row r="138" spans="2:13" s="21" customFormat="1" x14ac:dyDescent="0.35">
      <c r="B138" s="42" t="s">
        <v>8</v>
      </c>
      <c r="C138" s="23" t="s">
        <v>274</v>
      </c>
      <c r="D138" s="30">
        <v>2</v>
      </c>
      <c r="E138" s="63">
        <v>4</v>
      </c>
      <c r="F138" s="38">
        <v>2</v>
      </c>
      <c r="G138" s="62">
        <v>1</v>
      </c>
      <c r="H138" s="63">
        <v>2</v>
      </c>
      <c r="I138" s="63">
        <v>4</v>
      </c>
      <c r="J138" s="63">
        <v>3</v>
      </c>
      <c r="K138" s="141">
        <v>6</v>
      </c>
      <c r="L138" s="117">
        <f t="shared" si="6"/>
        <v>24</v>
      </c>
    </row>
    <row r="139" spans="2:13" x14ac:dyDescent="0.35">
      <c r="B139" s="42" t="s">
        <v>13</v>
      </c>
      <c r="C139" s="23" t="s">
        <v>88</v>
      </c>
      <c r="D139" s="30">
        <v>1</v>
      </c>
      <c r="E139" s="38">
        <v>1</v>
      </c>
      <c r="F139" s="38">
        <v>1</v>
      </c>
      <c r="G139" s="62">
        <v>5</v>
      </c>
      <c r="H139" s="63">
        <v>1</v>
      </c>
      <c r="I139" s="63">
        <v>2</v>
      </c>
      <c r="J139" s="63">
        <v>1</v>
      </c>
      <c r="K139" s="141">
        <v>0</v>
      </c>
      <c r="L139" s="117">
        <f t="shared" si="6"/>
        <v>12</v>
      </c>
    </row>
    <row r="140" spans="2:13" ht="15" thickBot="1" x14ac:dyDescent="0.4">
      <c r="B140" s="43" t="s">
        <v>15</v>
      </c>
      <c r="C140" s="24" t="s">
        <v>89</v>
      </c>
      <c r="D140" s="32">
        <v>1</v>
      </c>
      <c r="E140" s="34">
        <v>1</v>
      </c>
      <c r="F140" s="41">
        <v>1</v>
      </c>
      <c r="G140" s="49">
        <v>1</v>
      </c>
      <c r="H140" s="34">
        <v>1</v>
      </c>
      <c r="I140" s="34">
        <v>1</v>
      </c>
      <c r="J140" s="34">
        <v>1</v>
      </c>
      <c r="K140" s="161">
        <v>1</v>
      </c>
      <c r="L140" s="114">
        <v>8</v>
      </c>
    </row>
    <row r="142" spans="2:13" ht="15" thickBot="1" x14ac:dyDescent="0.4">
      <c r="B142" s="21"/>
      <c r="C142" s="21"/>
      <c r="E142" s="21"/>
      <c r="F142" s="21"/>
      <c r="G142" s="21"/>
      <c r="H142" s="21"/>
      <c r="I142" s="21"/>
      <c r="J142" s="21"/>
      <c r="K142" s="21"/>
      <c r="L142" s="21"/>
      <c r="M142" s="21"/>
    </row>
    <row r="143" spans="2:13" ht="15" thickBot="1" x14ac:dyDescent="0.4">
      <c r="B143" s="290" t="s">
        <v>34</v>
      </c>
      <c r="C143" s="291"/>
      <c r="D143" s="291"/>
      <c r="E143" s="291"/>
      <c r="F143" s="291"/>
      <c r="G143" s="291"/>
      <c r="H143" s="291"/>
      <c r="I143" s="291"/>
      <c r="J143" s="291"/>
      <c r="K143" s="291"/>
      <c r="L143" s="292"/>
      <c r="M143" s="87"/>
    </row>
    <row r="144" spans="2:13" ht="15" thickBot="1" x14ac:dyDescent="0.4">
      <c r="B144" s="52"/>
      <c r="C144" s="36" t="s">
        <v>14</v>
      </c>
      <c r="D144" s="90" t="s">
        <v>0</v>
      </c>
      <c r="E144" s="251" t="s">
        <v>10</v>
      </c>
      <c r="F144" s="251" t="s">
        <v>11</v>
      </c>
      <c r="G144" s="251" t="s">
        <v>9</v>
      </c>
      <c r="H144" s="251" t="s">
        <v>1</v>
      </c>
      <c r="I144" s="251" t="s">
        <v>2</v>
      </c>
      <c r="J144" s="251" t="s">
        <v>3</v>
      </c>
      <c r="K144" s="26" t="s">
        <v>20</v>
      </c>
      <c r="L144" s="36" t="s">
        <v>21</v>
      </c>
    </row>
    <row r="145" spans="2:12" x14ac:dyDescent="0.35">
      <c r="B145" s="47" t="s">
        <v>35</v>
      </c>
      <c r="C145" s="92" t="s">
        <v>86</v>
      </c>
      <c r="D145" s="142">
        <v>5</v>
      </c>
      <c r="E145" s="39">
        <v>6</v>
      </c>
      <c r="F145" s="39"/>
      <c r="G145" s="39">
        <v>6</v>
      </c>
      <c r="H145" s="39"/>
      <c r="I145" s="39">
        <v>6</v>
      </c>
      <c r="J145" s="39"/>
      <c r="K145" s="168"/>
      <c r="L145" s="35">
        <v>23</v>
      </c>
    </row>
    <row r="146" spans="2:12" x14ac:dyDescent="0.35">
      <c r="B146" s="42" t="s">
        <v>5</v>
      </c>
      <c r="C146" s="23" t="s">
        <v>291</v>
      </c>
      <c r="D146" s="30">
        <v>6</v>
      </c>
      <c r="E146" s="63">
        <v>5</v>
      </c>
      <c r="F146" s="63"/>
      <c r="G146" s="63">
        <v>4</v>
      </c>
      <c r="H146" s="63"/>
      <c r="I146" s="63">
        <v>4</v>
      </c>
      <c r="J146" s="63"/>
      <c r="K146" s="141"/>
      <c r="L146" s="28">
        <f>19+K147</f>
        <v>19</v>
      </c>
    </row>
    <row r="147" spans="2:12" x14ac:dyDescent="0.35">
      <c r="B147" s="42" t="s">
        <v>6</v>
      </c>
      <c r="C147" s="48" t="s">
        <v>293</v>
      </c>
      <c r="D147" s="30">
        <v>4</v>
      </c>
      <c r="E147" s="38">
        <v>3</v>
      </c>
      <c r="F147" s="63"/>
      <c r="G147" s="38">
        <v>4</v>
      </c>
      <c r="H147" s="63"/>
      <c r="I147" s="38">
        <v>5</v>
      </c>
      <c r="J147" s="63"/>
      <c r="K147" s="141"/>
      <c r="L147" s="28">
        <v>16</v>
      </c>
    </row>
    <row r="148" spans="2:12" x14ac:dyDescent="0.35">
      <c r="B148" s="42" t="s">
        <v>36</v>
      </c>
      <c r="C148" s="23" t="s">
        <v>88</v>
      </c>
      <c r="D148" s="30">
        <v>3</v>
      </c>
      <c r="E148" s="63">
        <v>4</v>
      </c>
      <c r="F148" s="63"/>
      <c r="G148" s="63">
        <v>5</v>
      </c>
      <c r="H148" s="63"/>
      <c r="I148" s="63">
        <v>3</v>
      </c>
      <c r="J148" s="63"/>
      <c r="K148" s="141"/>
      <c r="L148" s="28">
        <v>15</v>
      </c>
    </row>
    <row r="149" spans="2:12" x14ac:dyDescent="0.35">
      <c r="B149" s="42" t="s">
        <v>37</v>
      </c>
      <c r="C149" s="23" t="s">
        <v>89</v>
      </c>
      <c r="D149" s="30">
        <v>2</v>
      </c>
      <c r="E149" s="63">
        <v>2</v>
      </c>
      <c r="F149" s="63"/>
      <c r="G149" s="63">
        <v>1</v>
      </c>
      <c r="H149" s="63"/>
      <c r="I149" s="63">
        <v>2</v>
      </c>
      <c r="J149" s="63"/>
      <c r="K149" s="141"/>
      <c r="L149" s="28">
        <v>7</v>
      </c>
    </row>
    <row r="150" spans="2:12" ht="15" thickBot="1" x14ac:dyDescent="0.4">
      <c r="B150" s="43" t="s">
        <v>13</v>
      </c>
      <c r="C150" s="24" t="s">
        <v>292</v>
      </c>
      <c r="D150" s="32">
        <v>1</v>
      </c>
      <c r="E150" s="34">
        <v>1</v>
      </c>
      <c r="F150" s="34"/>
      <c r="G150" s="34">
        <v>2</v>
      </c>
      <c r="H150" s="34"/>
      <c r="I150" s="34">
        <v>1</v>
      </c>
      <c r="J150" s="34"/>
      <c r="K150" s="161"/>
      <c r="L150" s="29">
        <v>5</v>
      </c>
    </row>
    <row r="152" spans="2:12" x14ac:dyDescent="0.35">
      <c r="B152" s="300" t="s">
        <v>283</v>
      </c>
      <c r="C152" s="300"/>
      <c r="D152" s="300"/>
      <c r="E152" s="300"/>
      <c r="F152" s="300"/>
      <c r="G152" s="300"/>
      <c r="H152" s="300"/>
      <c r="I152" s="300"/>
      <c r="J152" s="300"/>
      <c r="K152" s="300"/>
      <c r="L152" s="300"/>
    </row>
    <row r="153" spans="2:12" x14ac:dyDescent="0.35">
      <c r="B153" s="300"/>
      <c r="C153" s="300"/>
      <c r="D153" s="300"/>
      <c r="E153" s="300"/>
      <c r="F153" s="300"/>
      <c r="G153" s="300"/>
      <c r="H153" s="300"/>
      <c r="I153" s="300"/>
      <c r="J153" s="300"/>
      <c r="K153" s="300"/>
      <c r="L153" s="300"/>
    </row>
    <row r="154" spans="2:12" x14ac:dyDescent="0.35">
      <c r="B154" s="300"/>
      <c r="C154" s="300"/>
      <c r="D154" s="300"/>
      <c r="E154" s="300"/>
      <c r="F154" s="300"/>
      <c r="G154" s="300"/>
      <c r="H154" s="300"/>
      <c r="I154" s="300"/>
      <c r="J154" s="300"/>
      <c r="K154" s="300"/>
      <c r="L154" s="300"/>
    </row>
  </sheetData>
  <mergeCells count="15">
    <mergeCell ref="B143:L143"/>
    <mergeCell ref="B132:L132"/>
    <mergeCell ref="B120:L120"/>
    <mergeCell ref="B108:L108"/>
    <mergeCell ref="B94:L94"/>
    <mergeCell ref="B152:L154"/>
    <mergeCell ref="B80:L80"/>
    <mergeCell ref="B2:P2"/>
    <mergeCell ref="B3:P3"/>
    <mergeCell ref="B71:L71"/>
    <mergeCell ref="B63:L63"/>
    <mergeCell ref="B54:L54"/>
    <mergeCell ref="B44:L44"/>
    <mergeCell ref="B42:P42"/>
    <mergeCell ref="B9:P9"/>
  </mergeCells>
  <pageMargins left="0.70866141732283472" right="0.51181102362204722" top="1.3385826771653544" bottom="0.15748031496062992" header="0.31496062992125984" footer="0.31496062992125984"/>
  <pageSetup paperSize="9" scale="32"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52496F"/>
  </sheetPr>
  <dimension ref="A1:N1"/>
  <sheetViews>
    <sheetView workbookViewId="0">
      <selection activeCell="J101" sqref="J101"/>
    </sheetView>
  </sheetViews>
  <sheetFormatPr defaultRowHeight="14.5" x14ac:dyDescent="0.35"/>
  <cols>
    <col min="1" max="1" width="16.6328125" customWidth="1"/>
    <col min="4" max="4" width="17.36328125" customWidth="1"/>
    <col min="7" max="7" width="18" customWidth="1"/>
    <col min="10" max="10" width="18.54296875" customWidth="1"/>
    <col min="13" max="13" width="17.6328125" customWidth="1"/>
  </cols>
  <sheetData>
    <row r="1" spans="1:14" x14ac:dyDescent="0.35">
      <c r="A1" s="299"/>
      <c r="B1" s="299"/>
      <c r="C1" s="299"/>
      <c r="D1" s="299"/>
      <c r="E1" s="299"/>
      <c r="F1" s="299"/>
      <c r="G1" s="299"/>
      <c r="H1" s="299"/>
      <c r="I1" s="299"/>
      <c r="J1" s="299"/>
      <c r="K1" s="299"/>
      <c r="L1" s="299"/>
      <c r="M1" s="1"/>
      <c r="N1" s="1"/>
    </row>
  </sheetData>
  <mergeCells count="1">
    <mergeCell ref="A1:L1"/>
  </mergeCells>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6146" r:id="rId4">
          <objectPr defaultSize="0" autoPict="0" r:id="rId5">
            <anchor moveWithCells="1">
              <from>
                <xdr:col>1</xdr:col>
                <xdr:colOff>0</xdr:colOff>
                <xdr:row>1</xdr:row>
                <xdr:rowOff>0</xdr:rowOff>
              </from>
              <to>
                <xdr:col>8</xdr:col>
                <xdr:colOff>260350</xdr:colOff>
                <xdr:row>48</xdr:row>
                <xdr:rowOff>139700</xdr:rowOff>
              </to>
            </anchor>
          </objectPr>
        </oleObject>
      </mc:Choice>
      <mc:Fallback>
        <oleObject progId="Word.Document.12" shapeId="6146" r:id="rId4"/>
      </mc:Fallback>
    </mc:AlternateContent>
    <mc:AlternateContent xmlns:mc="http://schemas.openxmlformats.org/markup-compatibility/2006">
      <mc:Choice Requires="x14">
        <oleObject progId="Word.Document.12" shapeId="6147" r:id="rId6">
          <objectPr defaultSize="0" r:id="rId7">
            <anchor moveWithCells="1">
              <from>
                <xdr:col>1</xdr:col>
                <xdr:colOff>0</xdr:colOff>
                <xdr:row>50</xdr:row>
                <xdr:rowOff>0</xdr:rowOff>
              </from>
              <to>
                <xdr:col>8</xdr:col>
                <xdr:colOff>260350</xdr:colOff>
                <xdr:row>100</xdr:row>
                <xdr:rowOff>152400</xdr:rowOff>
              </to>
            </anchor>
          </objectPr>
        </oleObject>
      </mc:Choice>
      <mc:Fallback>
        <oleObject progId="Word.Document.12" shapeId="6147" r:id="rId6"/>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
  <sheetViews>
    <sheetView topLeftCell="A3" zoomScale="115" zoomScaleNormal="115" workbookViewId="0">
      <selection activeCell="J16" sqref="J16"/>
    </sheetView>
  </sheetViews>
  <sheetFormatPr defaultRowHeight="14.5" x14ac:dyDescent="0.35"/>
  <cols>
    <col min="1" max="1" width="16.453125" customWidth="1"/>
    <col min="4" max="4" width="17.36328125" customWidth="1"/>
    <col min="7" max="7" width="17.08984375" customWidth="1"/>
    <col min="10" max="10" width="17.36328125" customWidth="1"/>
    <col min="13" max="13" width="15" customWidth="1"/>
  </cols>
  <sheetData/>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7170" r:id="rId4">
          <objectPr defaultSize="0" autoPict="0" r:id="rId5">
            <anchor moveWithCells="1">
              <from>
                <xdr:col>1</xdr:col>
                <xdr:colOff>12700</xdr:colOff>
                <xdr:row>3</xdr:row>
                <xdr:rowOff>6350</xdr:rowOff>
              </from>
              <to>
                <xdr:col>8</xdr:col>
                <xdr:colOff>342900</xdr:colOff>
                <xdr:row>49</xdr:row>
                <xdr:rowOff>95250</xdr:rowOff>
              </to>
            </anchor>
          </objectPr>
        </oleObject>
      </mc:Choice>
      <mc:Fallback>
        <oleObject progId="Word.Document.12" shapeId="7170" r:id="rId4"/>
      </mc:Fallback>
    </mc:AlternateContent>
    <mc:AlternateContent xmlns:mc="http://schemas.openxmlformats.org/markup-compatibility/2006">
      <mc:Choice Requires="x14">
        <oleObject progId="Word.Document.12" shapeId="7171" r:id="rId6">
          <objectPr defaultSize="0" r:id="rId7">
            <anchor moveWithCells="1">
              <from>
                <xdr:col>1</xdr:col>
                <xdr:colOff>6350</xdr:colOff>
                <xdr:row>48</xdr:row>
                <xdr:rowOff>114300</xdr:rowOff>
              </from>
              <to>
                <xdr:col>8</xdr:col>
                <xdr:colOff>330200</xdr:colOff>
                <xdr:row>97</xdr:row>
                <xdr:rowOff>133350</xdr:rowOff>
              </to>
            </anchor>
          </objectPr>
        </oleObject>
      </mc:Choice>
      <mc:Fallback>
        <oleObject progId="Word.Document.12" shapeId="7171" r:id="rId6"/>
      </mc:Fallback>
    </mc:AlternateContent>
    <mc:AlternateContent xmlns:mc="http://schemas.openxmlformats.org/markup-compatibility/2006">
      <mc:Choice Requires="x14">
        <oleObject progId="Word.Document.12" shapeId="7172" r:id="rId8">
          <objectPr defaultSize="0" r:id="rId9">
            <anchor moveWithCells="1">
              <from>
                <xdr:col>1</xdr:col>
                <xdr:colOff>0</xdr:colOff>
                <xdr:row>99</xdr:row>
                <xdr:rowOff>0</xdr:rowOff>
              </from>
              <to>
                <xdr:col>8</xdr:col>
                <xdr:colOff>317500</xdr:colOff>
                <xdr:row>153</xdr:row>
                <xdr:rowOff>25400</xdr:rowOff>
              </to>
            </anchor>
          </objectPr>
        </oleObject>
      </mc:Choice>
      <mc:Fallback>
        <oleObject progId="Word.Document.12" shapeId="7172" r:id="rId8"/>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0099"/>
  </sheetPr>
  <dimension ref="A1"/>
  <sheetViews>
    <sheetView zoomScaleNormal="100" workbookViewId="0">
      <selection activeCell="J138" sqref="J138"/>
    </sheetView>
  </sheetViews>
  <sheetFormatPr defaultRowHeight="14.5" x14ac:dyDescent="0.35"/>
  <cols>
    <col min="1" max="1" width="17.90625" customWidth="1"/>
    <col min="4" max="4" width="17.90625" customWidth="1"/>
    <col min="7" max="7" width="20.6328125" customWidth="1"/>
    <col min="10" max="10" width="20" customWidth="1"/>
    <col min="13" max="13" width="18" customWidth="1"/>
  </cols>
  <sheetData/>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8195" r:id="rId4">
          <objectPr defaultSize="0" r:id="rId5">
            <anchor moveWithCells="1">
              <from>
                <xdr:col>1</xdr:col>
                <xdr:colOff>31750</xdr:colOff>
                <xdr:row>0</xdr:row>
                <xdr:rowOff>158750</xdr:rowOff>
              </from>
              <to>
                <xdr:col>8</xdr:col>
                <xdr:colOff>69850</xdr:colOff>
                <xdr:row>48</xdr:row>
                <xdr:rowOff>146050</xdr:rowOff>
              </to>
            </anchor>
          </objectPr>
        </oleObject>
      </mc:Choice>
      <mc:Fallback>
        <oleObject progId="Word.Document.12" shapeId="8195" r:id="rId4"/>
      </mc:Fallback>
    </mc:AlternateContent>
    <mc:AlternateContent xmlns:mc="http://schemas.openxmlformats.org/markup-compatibility/2006">
      <mc:Choice Requires="x14">
        <oleObject progId="Word.Document.12" shapeId="8196" r:id="rId6">
          <objectPr defaultSize="0" r:id="rId7">
            <anchor moveWithCells="1">
              <from>
                <xdr:col>1</xdr:col>
                <xdr:colOff>0</xdr:colOff>
                <xdr:row>50</xdr:row>
                <xdr:rowOff>0</xdr:rowOff>
              </from>
              <to>
                <xdr:col>8</xdr:col>
                <xdr:colOff>38100</xdr:colOff>
                <xdr:row>98</xdr:row>
                <xdr:rowOff>158750</xdr:rowOff>
              </to>
            </anchor>
          </objectPr>
        </oleObject>
      </mc:Choice>
      <mc:Fallback>
        <oleObject progId="Word.Document.12" shapeId="8196" r:id="rId6"/>
      </mc:Fallback>
    </mc:AlternateContent>
    <mc:AlternateContent xmlns:mc="http://schemas.openxmlformats.org/markup-compatibility/2006">
      <mc:Choice Requires="x14">
        <oleObject progId="Word.Document.12" shapeId="8197" r:id="rId8">
          <objectPr defaultSize="0" r:id="rId9">
            <anchor moveWithCells="1">
              <from>
                <xdr:col>1</xdr:col>
                <xdr:colOff>0</xdr:colOff>
                <xdr:row>100</xdr:row>
                <xdr:rowOff>0</xdr:rowOff>
              </from>
              <to>
                <xdr:col>8</xdr:col>
                <xdr:colOff>38100</xdr:colOff>
                <xdr:row>148</xdr:row>
                <xdr:rowOff>76200</xdr:rowOff>
              </to>
            </anchor>
          </objectPr>
        </oleObject>
      </mc:Choice>
      <mc:Fallback>
        <oleObject progId="Word.Document.12" shapeId="8197" r:id="rId8"/>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B57"/>
  <sheetViews>
    <sheetView zoomScale="99" workbookViewId="0">
      <selection activeCell="C32" sqref="C32"/>
    </sheetView>
  </sheetViews>
  <sheetFormatPr defaultRowHeight="14.5" x14ac:dyDescent="0.35"/>
  <cols>
    <col min="1" max="1" width="17.453125" customWidth="1"/>
    <col min="2" max="2" width="43.90625" customWidth="1"/>
    <col min="4" max="4" width="16" customWidth="1"/>
    <col min="7" max="7" width="16.36328125" customWidth="1"/>
    <col min="10" max="10" width="16.54296875" customWidth="1"/>
    <col min="13" max="13" width="18.90625" customWidth="1"/>
  </cols>
  <sheetData>
    <row r="2" spans="2:2" x14ac:dyDescent="0.35">
      <c r="B2" s="255" t="s">
        <v>294</v>
      </c>
    </row>
    <row r="3" spans="2:2" x14ac:dyDescent="0.35">
      <c r="B3" s="256" t="s">
        <v>2</v>
      </c>
    </row>
    <row r="4" spans="2:2" ht="16.5" x14ac:dyDescent="0.35">
      <c r="B4" s="256" t="s">
        <v>295</v>
      </c>
    </row>
    <row r="5" spans="2:2" ht="16.5" x14ac:dyDescent="0.35">
      <c r="B5" s="256" t="s">
        <v>296</v>
      </c>
    </row>
    <row r="6" spans="2:2" ht="16.5" x14ac:dyDescent="0.35">
      <c r="B6" s="256" t="s">
        <v>314</v>
      </c>
    </row>
    <row r="7" spans="2:2" ht="16.5" x14ac:dyDescent="0.35">
      <c r="B7" s="256" t="s">
        <v>297</v>
      </c>
    </row>
    <row r="8" spans="2:2" x14ac:dyDescent="0.35">
      <c r="B8" s="256"/>
    </row>
    <row r="9" spans="2:2" x14ac:dyDescent="0.35">
      <c r="B9" s="256" t="s">
        <v>298</v>
      </c>
    </row>
    <row r="10" spans="2:2" ht="16.5" x14ac:dyDescent="0.35">
      <c r="B10" s="256" t="s">
        <v>299</v>
      </c>
    </row>
    <row r="11" spans="2:2" ht="16.5" x14ac:dyDescent="0.35">
      <c r="B11" s="256" t="s">
        <v>300</v>
      </c>
    </row>
    <row r="12" spans="2:2" ht="16.5" x14ac:dyDescent="0.35">
      <c r="B12" s="256" t="s">
        <v>301</v>
      </c>
    </row>
    <row r="13" spans="2:2" ht="16.5" x14ac:dyDescent="0.35">
      <c r="B13" s="256" t="s">
        <v>302</v>
      </c>
    </row>
    <row r="14" spans="2:2" x14ac:dyDescent="0.35">
      <c r="B14" s="256"/>
    </row>
    <row r="15" spans="2:2" x14ac:dyDescent="0.35">
      <c r="B15" s="256" t="s">
        <v>0</v>
      </c>
    </row>
    <row r="16" spans="2:2" ht="16.5" x14ac:dyDescent="0.35">
      <c r="B16" s="256" t="s">
        <v>303</v>
      </c>
    </row>
    <row r="17" spans="2:2" ht="16.5" x14ac:dyDescent="0.35">
      <c r="B17" s="256" t="s">
        <v>304</v>
      </c>
    </row>
    <row r="18" spans="2:2" ht="16.5" x14ac:dyDescent="0.35">
      <c r="B18" s="256" t="s">
        <v>305</v>
      </c>
    </row>
    <row r="19" spans="2:2" ht="16.5" x14ac:dyDescent="0.35">
      <c r="B19" s="256" t="s">
        <v>306</v>
      </c>
    </row>
    <row r="20" spans="2:2" x14ac:dyDescent="0.35">
      <c r="B20" s="256"/>
    </row>
    <row r="21" spans="2:2" x14ac:dyDescent="0.35">
      <c r="B21" s="256" t="s">
        <v>307</v>
      </c>
    </row>
    <row r="22" spans="2:2" ht="16.5" x14ac:dyDescent="0.35">
      <c r="B22" s="256" t="s">
        <v>308</v>
      </c>
    </row>
    <row r="23" spans="2:2" ht="16.5" x14ac:dyDescent="0.35">
      <c r="B23" s="256" t="s">
        <v>315</v>
      </c>
    </row>
    <row r="24" spans="2:2" ht="16.5" x14ac:dyDescent="0.35">
      <c r="B24" s="256" t="s">
        <v>309</v>
      </c>
    </row>
    <row r="25" spans="2:2" x14ac:dyDescent="0.35">
      <c r="B25" s="256"/>
    </row>
    <row r="26" spans="2:2" x14ac:dyDescent="0.35">
      <c r="B26" s="256" t="s">
        <v>20</v>
      </c>
    </row>
    <row r="27" spans="2:2" ht="16.5" x14ac:dyDescent="0.35">
      <c r="B27" s="256" t="s">
        <v>310</v>
      </c>
    </row>
    <row r="28" spans="2:2" ht="16.5" x14ac:dyDescent="0.35">
      <c r="B28" s="256" t="s">
        <v>311</v>
      </c>
    </row>
    <row r="29" spans="2:2" ht="16.5" x14ac:dyDescent="0.35">
      <c r="B29" s="256" t="s">
        <v>312</v>
      </c>
    </row>
    <row r="30" spans="2:2" ht="16.5" x14ac:dyDescent="0.35">
      <c r="B30" s="256" t="s">
        <v>313</v>
      </c>
    </row>
    <row r="33" spans="2:2" x14ac:dyDescent="0.35">
      <c r="B33" s="255" t="s">
        <v>338</v>
      </c>
    </row>
    <row r="34" spans="2:2" x14ac:dyDescent="0.35">
      <c r="B34" s="256" t="s">
        <v>25</v>
      </c>
    </row>
    <row r="35" spans="2:2" ht="16.5" x14ac:dyDescent="0.35">
      <c r="B35" s="256" t="s">
        <v>339</v>
      </c>
    </row>
    <row r="36" spans="2:2" ht="16.5" x14ac:dyDescent="0.35">
      <c r="B36" s="256" t="s">
        <v>340</v>
      </c>
    </row>
    <row r="37" spans="2:2" ht="16.5" x14ac:dyDescent="0.35">
      <c r="B37" s="256" t="s">
        <v>341</v>
      </c>
    </row>
    <row r="38" spans="2:2" x14ac:dyDescent="0.35">
      <c r="B38" s="256"/>
    </row>
    <row r="39" spans="2:2" x14ac:dyDescent="0.35">
      <c r="B39" s="256" t="s">
        <v>72</v>
      </c>
    </row>
    <row r="40" spans="2:2" ht="16.5" x14ac:dyDescent="0.35">
      <c r="B40" s="256" t="s">
        <v>342</v>
      </c>
    </row>
    <row r="41" spans="2:2" ht="16.5" x14ac:dyDescent="0.35">
      <c r="B41" s="256" t="s">
        <v>343</v>
      </c>
    </row>
    <row r="42" spans="2:2" ht="16.5" x14ac:dyDescent="0.35">
      <c r="B42" s="256" t="s">
        <v>352</v>
      </c>
    </row>
    <row r="43" spans="2:2" x14ac:dyDescent="0.35">
      <c r="B43" s="256"/>
    </row>
    <row r="44" spans="2:2" x14ac:dyDescent="0.35">
      <c r="B44" s="256" t="s">
        <v>344</v>
      </c>
    </row>
    <row r="45" spans="2:2" ht="16.5" x14ac:dyDescent="0.35">
      <c r="B45" s="256" t="s">
        <v>345</v>
      </c>
    </row>
    <row r="46" spans="2:2" ht="16.5" x14ac:dyDescent="0.35">
      <c r="B46" s="256" t="s">
        <v>346</v>
      </c>
    </row>
    <row r="47" spans="2:2" ht="16.5" x14ac:dyDescent="0.35">
      <c r="B47" s="256" t="s">
        <v>347</v>
      </c>
    </row>
    <row r="48" spans="2:2" x14ac:dyDescent="0.35">
      <c r="B48" s="256"/>
    </row>
    <row r="49" spans="2:2" x14ac:dyDescent="0.35">
      <c r="B49" s="256" t="s">
        <v>348</v>
      </c>
    </row>
    <row r="50" spans="2:2" ht="16.5" x14ac:dyDescent="0.35">
      <c r="B50" s="256" t="s">
        <v>345</v>
      </c>
    </row>
    <row r="51" spans="2:2" ht="16.5" x14ac:dyDescent="0.35">
      <c r="B51" s="256" t="s">
        <v>340</v>
      </c>
    </row>
    <row r="52" spans="2:2" ht="16.5" x14ac:dyDescent="0.35">
      <c r="B52" s="256" t="s">
        <v>349</v>
      </c>
    </row>
    <row r="53" spans="2:2" x14ac:dyDescent="0.35">
      <c r="B53" s="256"/>
    </row>
    <row r="54" spans="2:2" x14ac:dyDescent="0.35">
      <c r="B54" s="256" t="s">
        <v>350</v>
      </c>
    </row>
    <row r="55" spans="2:2" ht="16.5" x14ac:dyDescent="0.35">
      <c r="B55" s="256" t="s">
        <v>345</v>
      </c>
    </row>
    <row r="56" spans="2:2" ht="16.5" x14ac:dyDescent="0.35">
      <c r="B56" s="256" t="s">
        <v>346</v>
      </c>
    </row>
    <row r="57" spans="2:2" ht="16.5" x14ac:dyDescent="0.35">
      <c r="B57" s="256" t="s">
        <v>351</v>
      </c>
    </row>
  </sheetData>
  <pageMargins left="0.7" right="0.7" top="0.75" bottom="0.75" header="0.3" footer="0.3"/>
  <pageSetup paperSize="9" orientation="portrait" horizontalDpi="4294967293" verticalDpi="4294967293"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00"/>
  </sheetPr>
  <dimension ref="B2:I184"/>
  <sheetViews>
    <sheetView workbookViewId="0">
      <selection activeCell="J22" sqref="J22"/>
    </sheetView>
  </sheetViews>
  <sheetFormatPr defaultRowHeight="14.5" x14ac:dyDescent="0.35"/>
  <cols>
    <col min="2" max="2" width="18.6328125" customWidth="1"/>
  </cols>
  <sheetData>
    <row r="2" spans="2:9" ht="51" customHeight="1" x14ac:dyDescent="0.35">
      <c r="B2" s="317" t="s">
        <v>230</v>
      </c>
      <c r="C2" s="317"/>
      <c r="D2" s="317"/>
      <c r="E2" s="317"/>
      <c r="F2" s="317"/>
      <c r="G2" s="317"/>
      <c r="H2" s="317"/>
      <c r="I2" s="317"/>
    </row>
    <row r="11" spans="2:9" s="9" customFormat="1" x14ac:dyDescent="0.35"/>
    <row r="13" spans="2:9" s="9" customFormat="1" x14ac:dyDescent="0.35"/>
    <row r="14" spans="2:9" s="9" customFormat="1" x14ac:dyDescent="0.35"/>
    <row r="15" spans="2:9" s="9" customFormat="1" x14ac:dyDescent="0.35">
      <c r="B15" s="12"/>
      <c r="C15" s="12"/>
    </row>
    <row r="16" spans="2:9" s="9" customFormat="1" x14ac:dyDescent="0.35">
      <c r="B16" s="12"/>
      <c r="C16" s="12"/>
    </row>
    <row r="17" spans="2:3" x14ac:dyDescent="0.35">
      <c r="B17" s="12"/>
      <c r="C17" s="12"/>
    </row>
    <row r="18" spans="2:3" x14ac:dyDescent="0.35">
      <c r="B18" s="12"/>
      <c r="C18" s="12"/>
    </row>
    <row r="19" spans="2:3" x14ac:dyDescent="0.35">
      <c r="B19" s="299"/>
      <c r="C19" s="299"/>
    </row>
    <row r="26" spans="2:3" s="9" customFormat="1" x14ac:dyDescent="0.35"/>
    <row r="27" spans="2:3" s="9" customFormat="1" x14ac:dyDescent="0.35"/>
    <row r="28" spans="2:3" s="9" customFormat="1" x14ac:dyDescent="0.35"/>
    <row r="30" spans="2:3" s="9" customFormat="1" x14ac:dyDescent="0.35">
      <c r="B30" s="12"/>
      <c r="C30" s="12"/>
    </row>
    <row r="31" spans="2:3" x14ac:dyDescent="0.35">
      <c r="B31" s="12"/>
      <c r="C31" s="12"/>
    </row>
    <row r="32" spans="2:3" x14ac:dyDescent="0.35">
      <c r="B32" s="299"/>
      <c r="C32" s="299"/>
    </row>
    <row r="33" spans="2:3" x14ac:dyDescent="0.35">
      <c r="B33" s="12"/>
      <c r="C33" s="12"/>
    </row>
    <row r="34" spans="2:3" x14ac:dyDescent="0.35">
      <c r="B34" s="12"/>
      <c r="C34" s="12"/>
    </row>
    <row r="35" spans="2:3" x14ac:dyDescent="0.35">
      <c r="B35" s="12"/>
      <c r="C35" s="12"/>
    </row>
    <row r="40" spans="2:3" x14ac:dyDescent="0.35">
      <c r="B40" s="2"/>
      <c r="C40" s="2"/>
    </row>
    <row r="42" spans="2:3" s="9" customFormat="1" x14ac:dyDescent="0.35"/>
    <row r="43" spans="2:3" s="9" customFormat="1" x14ac:dyDescent="0.35"/>
    <row r="44" spans="2:3" s="9" customFormat="1" x14ac:dyDescent="0.35">
      <c r="B44" s="12"/>
      <c r="C44" s="12"/>
    </row>
    <row r="45" spans="2:3" x14ac:dyDescent="0.35">
      <c r="B45" s="12"/>
      <c r="C45" s="12"/>
    </row>
    <row r="46" spans="2:3" x14ac:dyDescent="0.35">
      <c r="B46" s="299"/>
      <c r="C46" s="299"/>
    </row>
    <row r="55" spans="2:3" s="9" customFormat="1" x14ac:dyDescent="0.35"/>
    <row r="56" spans="2:3" s="9" customFormat="1" x14ac:dyDescent="0.35"/>
    <row r="57" spans="2:3" s="9" customFormat="1" x14ac:dyDescent="0.35"/>
    <row r="58" spans="2:3" x14ac:dyDescent="0.35">
      <c r="B58" s="12"/>
      <c r="C58" s="12"/>
    </row>
    <row r="59" spans="2:3" x14ac:dyDescent="0.35">
      <c r="B59" s="12"/>
      <c r="C59" s="12"/>
    </row>
    <row r="60" spans="2:3" x14ac:dyDescent="0.35">
      <c r="B60" s="299"/>
      <c r="C60" s="299"/>
    </row>
    <row r="67" spans="2:3" s="9" customFormat="1" x14ac:dyDescent="0.35"/>
    <row r="69" spans="2:3" s="9" customFormat="1" x14ac:dyDescent="0.35"/>
    <row r="70" spans="2:3" s="9" customFormat="1" x14ac:dyDescent="0.35"/>
    <row r="71" spans="2:3" s="9" customFormat="1" x14ac:dyDescent="0.35"/>
    <row r="72" spans="2:3" x14ac:dyDescent="0.35">
      <c r="B72" s="12"/>
      <c r="C72" s="12"/>
    </row>
    <row r="73" spans="2:3" s="9" customFormat="1" x14ac:dyDescent="0.35">
      <c r="B73" s="12"/>
      <c r="C73" s="12"/>
    </row>
    <row r="74" spans="2:3" s="9" customFormat="1" x14ac:dyDescent="0.35">
      <c r="B74" s="299"/>
      <c r="C74" s="299"/>
    </row>
    <row r="75" spans="2:3" s="9" customFormat="1" x14ac:dyDescent="0.35"/>
    <row r="76" spans="2:3" s="9" customFormat="1" x14ac:dyDescent="0.35"/>
    <row r="77" spans="2:3" s="9" customFormat="1" x14ac:dyDescent="0.35"/>
    <row r="78" spans="2:3" s="9" customFormat="1" x14ac:dyDescent="0.35"/>
    <row r="79" spans="2:3" s="9" customFormat="1" x14ac:dyDescent="0.35"/>
    <row r="80" spans="2:3" s="9" customFormat="1" x14ac:dyDescent="0.35"/>
    <row r="81" spans="2:3" s="9" customFormat="1" x14ac:dyDescent="0.35"/>
    <row r="82" spans="2:3" s="9" customFormat="1" x14ac:dyDescent="0.35"/>
    <row r="83" spans="2:3" s="9" customFormat="1" x14ac:dyDescent="0.35"/>
    <row r="84" spans="2:3" s="9" customFormat="1" x14ac:dyDescent="0.35"/>
    <row r="85" spans="2:3" s="9" customFormat="1" x14ac:dyDescent="0.35">
      <c r="B85" s="12"/>
      <c r="C85" s="12"/>
    </row>
    <row r="86" spans="2:3" x14ac:dyDescent="0.35">
      <c r="B86" s="12"/>
      <c r="C86" s="12"/>
    </row>
    <row r="87" spans="2:3" x14ac:dyDescent="0.35">
      <c r="B87" s="299"/>
      <c r="C87" s="299"/>
    </row>
    <row r="88" spans="2:3" x14ac:dyDescent="0.35">
      <c r="B88" s="12"/>
      <c r="C88" s="12"/>
    </row>
    <row r="89" spans="2:3" x14ac:dyDescent="0.35">
      <c r="B89" s="12"/>
      <c r="C89" s="12"/>
    </row>
    <row r="90" spans="2:3" x14ac:dyDescent="0.35">
      <c r="B90" s="12"/>
      <c r="C90" s="12"/>
    </row>
    <row r="91" spans="2:3" x14ac:dyDescent="0.35">
      <c r="B91" s="12"/>
      <c r="C91" s="12"/>
    </row>
    <row r="92" spans="2:3" x14ac:dyDescent="0.35">
      <c r="B92" s="12"/>
      <c r="C92" s="12"/>
    </row>
    <row r="93" spans="2:3" x14ac:dyDescent="0.35">
      <c r="B93" s="12"/>
      <c r="C93" s="12"/>
    </row>
    <row r="94" spans="2:3" s="9" customFormat="1" x14ac:dyDescent="0.35">
      <c r="B94" s="12"/>
      <c r="C94" s="12"/>
    </row>
    <row r="95" spans="2:3" x14ac:dyDescent="0.35">
      <c r="B95" s="12"/>
      <c r="C95" s="12"/>
    </row>
    <row r="96" spans="2:3" x14ac:dyDescent="0.35">
      <c r="B96" s="12"/>
      <c r="C96" s="12"/>
    </row>
    <row r="97" spans="2:3" x14ac:dyDescent="0.35">
      <c r="B97" s="12"/>
      <c r="C97" s="12"/>
    </row>
    <row r="98" spans="2:3" x14ac:dyDescent="0.35">
      <c r="B98" s="74"/>
      <c r="C98" s="12"/>
    </row>
    <row r="99" spans="2:3" x14ac:dyDescent="0.35">
      <c r="B99" s="12"/>
      <c r="C99" s="12"/>
    </row>
    <row r="100" spans="2:3" x14ac:dyDescent="0.35">
      <c r="B100" s="12"/>
      <c r="C100" s="12"/>
    </row>
    <row r="101" spans="2:3" x14ac:dyDescent="0.35">
      <c r="B101" s="12"/>
      <c r="C101" s="12"/>
    </row>
    <row r="102" spans="2:3" x14ac:dyDescent="0.35">
      <c r="B102" s="12"/>
      <c r="C102" s="12"/>
    </row>
    <row r="103" spans="2:3" x14ac:dyDescent="0.35">
      <c r="B103" s="12"/>
      <c r="C103" s="12"/>
    </row>
    <row r="104" spans="2:3" s="9" customFormat="1" x14ac:dyDescent="0.35">
      <c r="B104" s="12"/>
      <c r="C104" s="12"/>
    </row>
    <row r="105" spans="2:3" s="9" customFormat="1" x14ac:dyDescent="0.35">
      <c r="B105" s="12"/>
      <c r="C105" s="12"/>
    </row>
    <row r="107" spans="2:3" ht="15" thickBot="1" x14ac:dyDescent="0.4"/>
    <row r="108" spans="2:3" ht="15" thickBot="1" x14ac:dyDescent="0.4">
      <c r="B108" s="291"/>
      <c r="C108" s="292"/>
    </row>
    <row r="109" spans="2:3" x14ac:dyDescent="0.35">
      <c r="B109" s="14"/>
      <c r="C109" s="15"/>
    </row>
    <row r="110" spans="2:3" x14ac:dyDescent="0.35">
      <c r="B110" s="10"/>
      <c r="C110" s="11"/>
    </row>
    <row r="111" spans="2:3" x14ac:dyDescent="0.35">
      <c r="B111" s="10"/>
      <c r="C111" s="11"/>
    </row>
    <row r="112" spans="2:3" x14ac:dyDescent="0.35">
      <c r="B112" s="10"/>
      <c r="C112" s="11"/>
    </row>
    <row r="113" spans="2:3" ht="15" thickBot="1" x14ac:dyDescent="0.4">
      <c r="B113" s="16"/>
      <c r="C113" s="13"/>
    </row>
    <row r="115" spans="2:3" ht="15" thickBot="1" x14ac:dyDescent="0.4"/>
    <row r="116" spans="2:3" ht="15" thickBot="1" x14ac:dyDescent="0.4">
      <c r="B116" s="291"/>
      <c r="C116" s="292"/>
    </row>
    <row r="117" spans="2:3" x14ac:dyDescent="0.35">
      <c r="B117" s="14"/>
      <c r="C117" s="15"/>
    </row>
    <row r="118" spans="2:3" x14ac:dyDescent="0.35">
      <c r="B118" s="10"/>
      <c r="C118" s="11"/>
    </row>
    <row r="119" spans="2:3" s="9" customFormat="1" x14ac:dyDescent="0.35">
      <c r="B119" s="18"/>
      <c r="C119" s="19"/>
    </row>
    <row r="120" spans="2:3" s="9" customFormat="1" x14ac:dyDescent="0.35">
      <c r="B120" s="18"/>
      <c r="C120" s="19"/>
    </row>
    <row r="121" spans="2:3" s="9" customFormat="1" ht="15" thickBot="1" x14ac:dyDescent="0.4">
      <c r="B121" s="16"/>
      <c r="C121" s="13"/>
    </row>
    <row r="123" spans="2:3" ht="15" thickBot="1" x14ac:dyDescent="0.4"/>
    <row r="124" spans="2:3" ht="15" thickBot="1" x14ac:dyDescent="0.4">
      <c r="B124" s="291"/>
      <c r="C124" s="292"/>
    </row>
    <row r="125" spans="2:3" x14ac:dyDescent="0.35">
      <c r="B125" s="6"/>
      <c r="C125" s="8" t="s">
        <v>38</v>
      </c>
    </row>
    <row r="126" spans="2:3" x14ac:dyDescent="0.35">
      <c r="B126" s="3"/>
      <c r="C126" s="4"/>
    </row>
    <row r="127" spans="2:3" s="9" customFormat="1" x14ac:dyDescent="0.35">
      <c r="B127" s="18"/>
      <c r="C127" s="19"/>
    </row>
    <row r="128" spans="2:3" s="9" customFormat="1" x14ac:dyDescent="0.35">
      <c r="B128" s="18"/>
      <c r="C128" s="19"/>
    </row>
    <row r="129" spans="2:3" s="9" customFormat="1" x14ac:dyDescent="0.35">
      <c r="B129" s="18"/>
      <c r="C129" s="19"/>
    </row>
    <row r="130" spans="2:3" ht="15" thickBot="1" x14ac:dyDescent="0.4">
      <c r="B130" s="7"/>
      <c r="C130" s="5"/>
    </row>
    <row r="132" spans="2:3" ht="15" thickBot="1" x14ac:dyDescent="0.4"/>
    <row r="133" spans="2:3" ht="15" thickBot="1" x14ac:dyDescent="0.4">
      <c r="B133" s="291"/>
      <c r="C133" s="292"/>
    </row>
    <row r="134" spans="2:3" x14ac:dyDescent="0.35">
      <c r="B134" s="6"/>
      <c r="C134" s="8" t="s">
        <v>38</v>
      </c>
    </row>
    <row r="135" spans="2:3" x14ac:dyDescent="0.35">
      <c r="B135" s="3"/>
      <c r="C135" s="4"/>
    </row>
    <row r="136" spans="2:3" s="9" customFormat="1" x14ac:dyDescent="0.35">
      <c r="B136" s="18"/>
      <c r="C136" s="19"/>
    </row>
    <row r="137" spans="2:3" s="9" customFormat="1" x14ac:dyDescent="0.35">
      <c r="B137" s="18"/>
      <c r="C137" s="19"/>
    </row>
    <row r="138" spans="2:3" s="9" customFormat="1" x14ac:dyDescent="0.35">
      <c r="B138" s="18"/>
      <c r="C138" s="19"/>
    </row>
    <row r="139" spans="2:3" ht="15" thickBot="1" x14ac:dyDescent="0.4">
      <c r="B139" s="7"/>
      <c r="C139" s="5"/>
    </row>
    <row r="142" spans="2:3" x14ac:dyDescent="0.35">
      <c r="B142" s="299"/>
      <c r="C142" s="299"/>
    </row>
    <row r="143" spans="2:3" x14ac:dyDescent="0.35">
      <c r="B143" s="12"/>
      <c r="C143" s="20"/>
    </row>
    <row r="144" spans="2:3" x14ac:dyDescent="0.35">
      <c r="B144" s="12"/>
      <c r="C144" s="12"/>
    </row>
    <row r="145" spans="2:3" s="9" customFormat="1" x14ac:dyDescent="0.35">
      <c r="B145" s="12"/>
      <c r="C145" s="12"/>
    </row>
    <row r="146" spans="2:3" s="9" customFormat="1" x14ac:dyDescent="0.35">
      <c r="B146" s="12"/>
      <c r="C146" s="12"/>
    </row>
    <row r="147" spans="2:3" s="9" customFormat="1" x14ac:dyDescent="0.35">
      <c r="B147" s="12"/>
      <c r="C147" s="12"/>
    </row>
    <row r="148" spans="2:3" x14ac:dyDescent="0.35">
      <c r="B148" s="12"/>
      <c r="C148" s="12"/>
    </row>
    <row r="150" spans="2:3" ht="15" thickBot="1" x14ac:dyDescent="0.4"/>
    <row r="151" spans="2:3" ht="15" thickBot="1" x14ac:dyDescent="0.4">
      <c r="B151" s="291"/>
      <c r="C151" s="292"/>
    </row>
    <row r="152" spans="2:3" x14ac:dyDescent="0.35">
      <c r="B152" s="14" t="s">
        <v>26</v>
      </c>
      <c r="C152" s="17" t="s">
        <v>38</v>
      </c>
    </row>
    <row r="153" spans="2:3" x14ac:dyDescent="0.35">
      <c r="B153" s="10" t="s">
        <v>27</v>
      </c>
      <c r="C153" s="11"/>
    </row>
    <row r="154" spans="2:3" ht="15" thickBot="1" x14ac:dyDescent="0.4">
      <c r="B154" s="16" t="s">
        <v>28</v>
      </c>
      <c r="C154" s="13"/>
    </row>
    <row r="156" spans="2:3" ht="15" thickBot="1" x14ac:dyDescent="0.4"/>
    <row r="157" spans="2:3" ht="15" thickBot="1" x14ac:dyDescent="0.4">
      <c r="B157" s="291"/>
      <c r="C157" s="292"/>
    </row>
    <row r="158" spans="2:3" x14ac:dyDescent="0.35">
      <c r="B158" s="14" t="s">
        <v>26</v>
      </c>
      <c r="C158" s="17" t="s">
        <v>38</v>
      </c>
    </row>
    <row r="159" spans="2:3" x14ac:dyDescent="0.35">
      <c r="B159" s="10" t="s">
        <v>27</v>
      </c>
      <c r="C159" s="11"/>
    </row>
    <row r="160" spans="2:3" ht="15" thickBot="1" x14ac:dyDescent="0.4">
      <c r="B160" s="16" t="s">
        <v>28</v>
      </c>
      <c r="C160" s="13"/>
    </row>
    <row r="162" spans="2:3" ht="15" thickBot="1" x14ac:dyDescent="0.4"/>
    <row r="163" spans="2:3" ht="15" thickBot="1" x14ac:dyDescent="0.4">
      <c r="B163" s="291"/>
      <c r="C163" s="292"/>
    </row>
    <row r="164" spans="2:3" x14ac:dyDescent="0.35">
      <c r="B164" s="14" t="s">
        <v>26</v>
      </c>
      <c r="C164" s="17" t="s">
        <v>38</v>
      </c>
    </row>
    <row r="165" spans="2:3" x14ac:dyDescent="0.35">
      <c r="B165" s="10" t="s">
        <v>27</v>
      </c>
      <c r="C165" s="11"/>
    </row>
    <row r="166" spans="2:3" ht="15" thickBot="1" x14ac:dyDescent="0.4">
      <c r="B166" s="16" t="s">
        <v>28</v>
      </c>
      <c r="C166" s="13"/>
    </row>
    <row r="167" spans="2:3" s="9" customFormat="1" x14ac:dyDescent="0.35">
      <c r="B167" s="12"/>
      <c r="C167" s="12"/>
    </row>
    <row r="168" spans="2:3" s="9" customFormat="1" ht="15" thickBot="1" x14ac:dyDescent="0.4">
      <c r="B168" s="12"/>
      <c r="C168" s="12"/>
    </row>
    <row r="169" spans="2:3" s="9" customFormat="1" ht="15" thickBot="1" x14ac:dyDescent="0.4">
      <c r="B169" s="291"/>
      <c r="C169" s="292"/>
    </row>
    <row r="170" spans="2:3" s="9" customFormat="1" x14ac:dyDescent="0.35">
      <c r="B170" s="14" t="s">
        <v>27</v>
      </c>
      <c r="C170" s="17" t="s">
        <v>38</v>
      </c>
    </row>
    <row r="171" spans="2:3" s="9" customFormat="1" x14ac:dyDescent="0.35">
      <c r="B171" s="10" t="s">
        <v>26</v>
      </c>
      <c r="C171" s="11"/>
    </row>
    <row r="172" spans="2:3" ht="15" thickBot="1" x14ac:dyDescent="0.4">
      <c r="B172" s="16" t="s">
        <v>28</v>
      </c>
      <c r="C172" s="13"/>
    </row>
    <row r="173" spans="2:3" s="9" customFormat="1" x14ac:dyDescent="0.35">
      <c r="B173" s="12"/>
      <c r="C173" s="12"/>
    </row>
    <row r="174" spans="2:3" ht="15" thickBot="1" x14ac:dyDescent="0.4"/>
    <row r="175" spans="2:3" ht="15" thickBot="1" x14ac:dyDescent="0.4">
      <c r="B175" s="318"/>
      <c r="C175" s="319"/>
    </row>
    <row r="176" spans="2:3" x14ac:dyDescent="0.35">
      <c r="B176" s="14" t="s">
        <v>41</v>
      </c>
      <c r="C176" s="15"/>
    </row>
    <row r="177" spans="2:6" x14ac:dyDescent="0.35">
      <c r="B177" s="10" t="s">
        <v>40</v>
      </c>
      <c r="C177" s="11"/>
    </row>
    <row r="178" spans="2:6" ht="15" thickBot="1" x14ac:dyDescent="0.4">
      <c r="B178" s="16"/>
      <c r="C178" s="13"/>
    </row>
    <row r="180" spans="2:6" ht="15" thickBot="1" x14ac:dyDescent="0.4"/>
    <row r="181" spans="2:6" ht="15" thickBot="1" x14ac:dyDescent="0.4">
      <c r="B181" s="318"/>
      <c r="C181" s="319"/>
    </row>
    <row r="182" spans="2:6" x14ac:dyDescent="0.35">
      <c r="B182" s="14" t="s">
        <v>42</v>
      </c>
      <c r="C182" s="15"/>
    </row>
    <row r="183" spans="2:6" x14ac:dyDescent="0.35">
      <c r="B183" s="10" t="s">
        <v>41</v>
      </c>
      <c r="C183" s="11"/>
      <c r="F183" t="s">
        <v>39</v>
      </c>
    </row>
    <row r="184" spans="2:6" ht="15" thickBot="1" x14ac:dyDescent="0.4">
      <c r="B184" s="16" t="s">
        <v>43</v>
      </c>
      <c r="C184" s="13"/>
    </row>
  </sheetData>
  <mergeCells count="18">
    <mergeCell ref="B142:C142"/>
    <mergeCell ref="B151:C151"/>
    <mergeCell ref="B169:C169"/>
    <mergeCell ref="B19:C19"/>
    <mergeCell ref="B32:C32"/>
    <mergeCell ref="B46:C46"/>
    <mergeCell ref="B60:C60"/>
    <mergeCell ref="B87:C87"/>
    <mergeCell ref="B2:I2"/>
    <mergeCell ref="B133:C133"/>
    <mergeCell ref="B124:C124"/>
    <mergeCell ref="B175:C175"/>
    <mergeCell ref="B181:C181"/>
    <mergeCell ref="B116:C116"/>
    <mergeCell ref="B157:C157"/>
    <mergeCell ref="B163:C163"/>
    <mergeCell ref="B74:C74"/>
    <mergeCell ref="B108:C108"/>
  </mergeCells>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10242" r:id="rId4">
          <objectPr defaultSize="0" autoPict="0" r:id="rId5">
            <anchor moveWithCells="1">
              <from>
                <xdr:col>1</xdr:col>
                <xdr:colOff>25400</xdr:colOff>
                <xdr:row>55</xdr:row>
                <xdr:rowOff>63500</xdr:rowOff>
              </from>
              <to>
                <xdr:col>11</xdr:col>
                <xdr:colOff>298450</xdr:colOff>
                <xdr:row>75</xdr:row>
                <xdr:rowOff>12700</xdr:rowOff>
              </to>
            </anchor>
          </objectPr>
        </oleObject>
      </mc:Choice>
      <mc:Fallback>
        <oleObject progId="Word.Document.12" shapeId="10242" r:id="rId4"/>
      </mc:Fallback>
    </mc:AlternateContent>
  </oleObjec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
  <sheetViews>
    <sheetView workbookViewId="0">
      <selection activeCell="J12" sqref="J12"/>
    </sheetView>
  </sheetViews>
  <sheetFormatPr defaultRowHeight="14.5" x14ac:dyDescent="0.35"/>
  <cols>
    <col min="10" max="10" width="5.6328125" customWidth="1"/>
  </cols>
  <sheetData>
    <row r="2" spans="2:10" ht="57.65" customHeight="1" x14ac:dyDescent="0.35">
      <c r="B2" s="320" t="s">
        <v>231</v>
      </c>
      <c r="C2" s="320"/>
      <c r="D2" s="320"/>
      <c r="E2" s="320"/>
      <c r="F2" s="320"/>
      <c r="G2" s="320"/>
      <c r="H2" s="320"/>
      <c r="I2" s="320"/>
      <c r="J2" s="320"/>
    </row>
  </sheetData>
  <mergeCells count="1">
    <mergeCell ref="B2:J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70"/>
  <sheetViews>
    <sheetView topLeftCell="A7" zoomScale="102" zoomScaleNormal="100" workbookViewId="0">
      <selection activeCell="A17" sqref="A17"/>
    </sheetView>
  </sheetViews>
  <sheetFormatPr defaultRowHeight="14.5" x14ac:dyDescent="0.35"/>
  <cols>
    <col min="2" max="2" width="8" customWidth="1"/>
    <col min="3" max="3" width="18.7265625" customWidth="1"/>
    <col min="4" max="4" width="13.81640625" customWidth="1"/>
    <col min="5" max="5" width="7.6328125" customWidth="1"/>
    <col min="6" max="6" width="7.90625" customWidth="1"/>
    <col min="7" max="7" width="7.453125" customWidth="1"/>
    <col min="8" max="8" width="10.54296875" customWidth="1"/>
    <col min="9" max="9" width="7.90625" customWidth="1"/>
    <col min="10" max="10" width="7.81640625" customWidth="1"/>
    <col min="11" max="11" width="7.54296875" customWidth="1"/>
    <col min="12" max="12" width="7.36328125" customWidth="1"/>
    <col min="13" max="14" width="8" customWidth="1"/>
    <col min="15" max="15" width="7.81640625" customWidth="1"/>
    <col min="16" max="16" width="7.36328125" customWidth="1"/>
  </cols>
  <sheetData>
    <row r="1" spans="2:16" ht="15" thickBot="1" x14ac:dyDescent="0.4"/>
    <row r="2" spans="2:16" ht="15" thickBot="1" x14ac:dyDescent="0.4">
      <c r="B2" s="293" t="s">
        <v>74</v>
      </c>
      <c r="C2" s="294"/>
      <c r="D2" s="294"/>
      <c r="E2" s="294"/>
      <c r="F2" s="294"/>
      <c r="G2" s="294"/>
      <c r="H2" s="294"/>
      <c r="I2" s="294"/>
      <c r="J2" s="294"/>
      <c r="K2" s="294"/>
      <c r="L2" s="294"/>
      <c r="M2" s="294"/>
      <c r="N2" s="294"/>
      <c r="O2" s="294"/>
      <c r="P2" s="295"/>
    </row>
    <row r="3" spans="2:16" s="21" customFormat="1" ht="14.5" customHeight="1" x14ac:dyDescent="0.35">
      <c r="B3" s="304" t="s">
        <v>335</v>
      </c>
      <c r="C3" s="305"/>
      <c r="D3" s="305"/>
      <c r="E3" s="305"/>
      <c r="F3" s="305"/>
      <c r="G3" s="305"/>
      <c r="H3" s="305"/>
      <c r="I3" s="305"/>
      <c r="J3" s="305"/>
      <c r="K3" s="305"/>
      <c r="L3" s="305"/>
      <c r="M3" s="305"/>
      <c r="N3" s="305"/>
      <c r="O3" s="305"/>
      <c r="P3" s="306"/>
    </row>
    <row r="4" spans="2:16" ht="15" thickBot="1" x14ac:dyDescent="0.4">
      <c r="B4" s="307"/>
      <c r="C4" s="308"/>
      <c r="D4" s="308"/>
      <c r="E4" s="308"/>
      <c r="F4" s="308"/>
      <c r="G4" s="308"/>
      <c r="H4" s="308"/>
      <c r="I4" s="308"/>
      <c r="J4" s="308"/>
      <c r="K4" s="308"/>
      <c r="L4" s="308"/>
      <c r="M4" s="308"/>
      <c r="N4" s="308"/>
      <c r="O4" s="308"/>
      <c r="P4" s="309"/>
    </row>
    <row r="5" spans="2:16" ht="15" thickBot="1" x14ac:dyDescent="0.4">
      <c r="B5" s="177" t="s">
        <v>51</v>
      </c>
      <c r="C5" s="248" t="s">
        <v>14</v>
      </c>
      <c r="D5" s="177" t="s">
        <v>63</v>
      </c>
      <c r="E5" s="261" t="s">
        <v>320</v>
      </c>
      <c r="F5" s="177" t="s">
        <v>22</v>
      </c>
      <c r="G5" s="258" t="s">
        <v>53</v>
      </c>
      <c r="H5" s="257" t="s">
        <v>54</v>
      </c>
      <c r="I5" s="259" t="s">
        <v>55</v>
      </c>
      <c r="J5" s="257" t="s">
        <v>56</v>
      </c>
      <c r="K5" s="259" t="s">
        <v>57</v>
      </c>
      <c r="L5" s="257" t="s">
        <v>60</v>
      </c>
      <c r="M5" s="259" t="s">
        <v>58</v>
      </c>
      <c r="N5" s="257" t="s">
        <v>61</v>
      </c>
      <c r="O5" s="259" t="s">
        <v>59</v>
      </c>
      <c r="P5" s="257" t="s">
        <v>62</v>
      </c>
    </row>
    <row r="6" spans="2:16" x14ac:dyDescent="0.35">
      <c r="B6" s="135">
        <v>1</v>
      </c>
      <c r="C6" s="80" t="s">
        <v>123</v>
      </c>
      <c r="D6" s="80" t="s">
        <v>146</v>
      </c>
      <c r="E6" s="260" t="s">
        <v>321</v>
      </c>
      <c r="F6" s="84">
        <f t="shared" ref="F6:F16" si="0">SUM(G6:P6)</f>
        <v>183</v>
      </c>
      <c r="G6" s="120" t="s">
        <v>115</v>
      </c>
      <c r="H6" s="71">
        <v>45</v>
      </c>
      <c r="I6" s="227">
        <v>29</v>
      </c>
      <c r="J6" s="40">
        <v>34</v>
      </c>
      <c r="K6" s="40">
        <v>30</v>
      </c>
      <c r="L6" s="71" t="s">
        <v>115</v>
      </c>
      <c r="M6" s="71">
        <v>33</v>
      </c>
      <c r="N6" s="71">
        <v>12</v>
      </c>
      <c r="O6" s="71" t="s">
        <v>115</v>
      </c>
      <c r="P6" s="35" t="s">
        <v>115</v>
      </c>
    </row>
    <row r="7" spans="2:16" x14ac:dyDescent="0.35">
      <c r="B7" s="134">
        <v>2</v>
      </c>
      <c r="C7" s="117" t="s">
        <v>169</v>
      </c>
      <c r="D7" s="117" t="s">
        <v>90</v>
      </c>
      <c r="E7" s="154" t="s">
        <v>322</v>
      </c>
      <c r="F7" s="85">
        <f t="shared" si="0"/>
        <v>182</v>
      </c>
      <c r="G7" s="122" t="s">
        <v>115</v>
      </c>
      <c r="H7" s="38" t="s">
        <v>115</v>
      </c>
      <c r="I7" s="62">
        <v>28</v>
      </c>
      <c r="J7" s="38" t="s">
        <v>115</v>
      </c>
      <c r="K7" s="63">
        <v>38</v>
      </c>
      <c r="L7" s="38" t="s">
        <v>115</v>
      </c>
      <c r="M7" s="38">
        <v>36</v>
      </c>
      <c r="N7" s="63">
        <v>42</v>
      </c>
      <c r="O7" s="63">
        <v>38</v>
      </c>
      <c r="P7" s="28" t="s">
        <v>115</v>
      </c>
    </row>
    <row r="8" spans="2:16" x14ac:dyDescent="0.35">
      <c r="B8" s="134">
        <v>3</v>
      </c>
      <c r="C8" s="118" t="s">
        <v>180</v>
      </c>
      <c r="D8" s="118" t="s">
        <v>53</v>
      </c>
      <c r="E8" s="250" t="s">
        <v>323</v>
      </c>
      <c r="F8" s="85">
        <f t="shared" si="0"/>
        <v>109</v>
      </c>
      <c r="G8" s="204" t="s">
        <v>115</v>
      </c>
      <c r="H8" s="63" t="s">
        <v>115</v>
      </c>
      <c r="I8" s="62" t="s">
        <v>115</v>
      </c>
      <c r="J8" s="63">
        <v>35</v>
      </c>
      <c r="K8" s="63">
        <v>33</v>
      </c>
      <c r="L8" s="63" t="s">
        <v>115</v>
      </c>
      <c r="M8" s="63" t="s">
        <v>115</v>
      </c>
      <c r="N8" s="63" t="s">
        <v>115</v>
      </c>
      <c r="O8" s="63">
        <v>41</v>
      </c>
      <c r="P8" s="28" t="s">
        <v>115</v>
      </c>
    </row>
    <row r="9" spans="2:16" x14ac:dyDescent="0.35">
      <c r="B9" s="134">
        <v>4</v>
      </c>
      <c r="C9" s="117" t="s">
        <v>168</v>
      </c>
      <c r="D9" s="81" t="s">
        <v>185</v>
      </c>
      <c r="E9" s="154" t="s">
        <v>324</v>
      </c>
      <c r="F9" s="85">
        <f t="shared" si="0"/>
        <v>60</v>
      </c>
      <c r="G9" s="122" t="s">
        <v>115</v>
      </c>
      <c r="H9" s="63" t="s">
        <v>115</v>
      </c>
      <c r="I9" s="62">
        <v>30</v>
      </c>
      <c r="J9" s="63">
        <v>30</v>
      </c>
      <c r="K9" s="63" t="s">
        <v>115</v>
      </c>
      <c r="L9" s="38" t="s">
        <v>115</v>
      </c>
      <c r="M9" s="38" t="s">
        <v>115</v>
      </c>
      <c r="N9" s="38" t="s">
        <v>115</v>
      </c>
      <c r="O9" s="38" t="s">
        <v>115</v>
      </c>
      <c r="P9" s="28" t="s">
        <v>115</v>
      </c>
    </row>
    <row r="10" spans="2:16" x14ac:dyDescent="0.35">
      <c r="B10" s="134">
        <v>5</v>
      </c>
      <c r="C10" s="81" t="s">
        <v>95</v>
      </c>
      <c r="D10" s="81" t="s">
        <v>96</v>
      </c>
      <c r="E10" s="154" t="s">
        <v>325</v>
      </c>
      <c r="F10" s="85">
        <f t="shared" si="0"/>
        <v>36</v>
      </c>
      <c r="G10" s="122">
        <v>36</v>
      </c>
      <c r="H10" s="63" t="s">
        <v>115</v>
      </c>
      <c r="I10" s="62" t="s">
        <v>115</v>
      </c>
      <c r="J10" s="63" t="s">
        <v>115</v>
      </c>
      <c r="K10" s="63" t="s">
        <v>115</v>
      </c>
      <c r="L10" s="63" t="s">
        <v>115</v>
      </c>
      <c r="M10" s="63" t="s">
        <v>115</v>
      </c>
      <c r="N10" s="63" t="s">
        <v>115</v>
      </c>
      <c r="O10" s="63" t="s">
        <v>115</v>
      </c>
      <c r="P10" s="28" t="s">
        <v>115</v>
      </c>
    </row>
    <row r="11" spans="2:16" x14ac:dyDescent="0.35">
      <c r="B11" s="134">
        <v>6</v>
      </c>
      <c r="C11" s="81" t="s">
        <v>253</v>
      </c>
      <c r="D11" s="81" t="s">
        <v>90</v>
      </c>
      <c r="E11" s="154" t="s">
        <v>326</v>
      </c>
      <c r="F11" s="85">
        <f t="shared" si="0"/>
        <v>33</v>
      </c>
      <c r="G11" s="122" t="s">
        <v>115</v>
      </c>
      <c r="H11" s="63" t="s">
        <v>115</v>
      </c>
      <c r="I11" s="62" t="s">
        <v>115</v>
      </c>
      <c r="J11" s="63"/>
      <c r="K11" s="63" t="s">
        <v>115</v>
      </c>
      <c r="L11" s="63" t="s">
        <v>115</v>
      </c>
      <c r="M11" s="63" t="s">
        <v>115</v>
      </c>
      <c r="N11" s="38">
        <v>22</v>
      </c>
      <c r="O11" s="63">
        <v>11</v>
      </c>
      <c r="P11" s="28" t="s">
        <v>115</v>
      </c>
    </row>
    <row r="12" spans="2:16" x14ac:dyDescent="0.35">
      <c r="B12" s="134">
        <v>7</v>
      </c>
      <c r="C12" s="117" t="s">
        <v>228</v>
      </c>
      <c r="D12" s="117" t="s">
        <v>185</v>
      </c>
      <c r="E12" s="154" t="s">
        <v>327</v>
      </c>
      <c r="F12" s="85">
        <f t="shared" si="0"/>
        <v>28</v>
      </c>
      <c r="G12" s="122" t="s">
        <v>115</v>
      </c>
      <c r="H12" s="63" t="s">
        <v>115</v>
      </c>
      <c r="I12" s="62" t="s">
        <v>115</v>
      </c>
      <c r="J12" s="63" t="s">
        <v>115</v>
      </c>
      <c r="K12" s="63" t="s">
        <v>115</v>
      </c>
      <c r="L12" s="63">
        <v>28</v>
      </c>
      <c r="M12" s="38" t="s">
        <v>115</v>
      </c>
      <c r="N12" s="63" t="s">
        <v>115</v>
      </c>
      <c r="O12" s="63" t="s">
        <v>115</v>
      </c>
      <c r="P12" s="28" t="s">
        <v>115</v>
      </c>
    </row>
    <row r="13" spans="2:16" x14ac:dyDescent="0.35">
      <c r="B13" s="134">
        <v>8</v>
      </c>
      <c r="C13" s="81" t="s">
        <v>124</v>
      </c>
      <c r="D13" s="81" t="s">
        <v>146</v>
      </c>
      <c r="E13" s="154" t="s">
        <v>328</v>
      </c>
      <c r="F13" s="85">
        <f t="shared" si="0"/>
        <v>24</v>
      </c>
      <c r="G13" s="122" t="s">
        <v>115</v>
      </c>
      <c r="H13" s="63">
        <v>24</v>
      </c>
      <c r="I13" s="62" t="s">
        <v>115</v>
      </c>
      <c r="J13" s="63" t="s">
        <v>115</v>
      </c>
      <c r="K13" s="63" t="s">
        <v>115</v>
      </c>
      <c r="L13" s="63" t="s">
        <v>115</v>
      </c>
      <c r="M13" s="63" t="s">
        <v>115</v>
      </c>
      <c r="N13" s="38" t="s">
        <v>115</v>
      </c>
      <c r="O13" s="38" t="s">
        <v>115</v>
      </c>
      <c r="P13" s="28" t="s">
        <v>115</v>
      </c>
    </row>
    <row r="14" spans="2:16" x14ac:dyDescent="0.35">
      <c r="B14" s="134">
        <v>9</v>
      </c>
      <c r="C14" s="81" t="s">
        <v>220</v>
      </c>
      <c r="D14" s="165" t="s">
        <v>90</v>
      </c>
      <c r="E14" s="181" t="s">
        <v>329</v>
      </c>
      <c r="F14" s="201">
        <f t="shared" si="0"/>
        <v>24</v>
      </c>
      <c r="G14" s="123" t="s">
        <v>115</v>
      </c>
      <c r="H14" s="63" t="s">
        <v>115</v>
      </c>
      <c r="I14" s="206" t="s">
        <v>115</v>
      </c>
      <c r="J14" s="158" t="s">
        <v>115</v>
      </c>
      <c r="K14" s="158" t="s">
        <v>115</v>
      </c>
      <c r="L14" s="158">
        <v>24</v>
      </c>
      <c r="M14" s="63" t="s">
        <v>115</v>
      </c>
      <c r="N14" s="38" t="s">
        <v>115</v>
      </c>
      <c r="O14" s="38" t="s">
        <v>115</v>
      </c>
      <c r="P14" s="28" t="s">
        <v>115</v>
      </c>
    </row>
    <row r="15" spans="2:16" x14ac:dyDescent="0.35">
      <c r="B15" s="134">
        <v>10</v>
      </c>
      <c r="C15" s="82" t="s">
        <v>293</v>
      </c>
      <c r="D15" s="82" t="s">
        <v>184</v>
      </c>
      <c r="E15" s="182" t="s">
        <v>336</v>
      </c>
      <c r="F15" s="202">
        <f t="shared" si="0"/>
        <v>18</v>
      </c>
      <c r="G15" s="121" t="s">
        <v>115</v>
      </c>
      <c r="H15" s="63" t="s">
        <v>115</v>
      </c>
      <c r="I15" s="179" t="s">
        <v>115</v>
      </c>
      <c r="J15" s="79" t="s">
        <v>115</v>
      </c>
      <c r="K15" s="79" t="s">
        <v>115</v>
      </c>
      <c r="L15" s="79" t="s">
        <v>115</v>
      </c>
      <c r="M15" s="38" t="s">
        <v>115</v>
      </c>
      <c r="N15" s="63" t="s">
        <v>115</v>
      </c>
      <c r="O15" s="63" t="s">
        <v>115</v>
      </c>
      <c r="P15" s="28">
        <v>18</v>
      </c>
    </row>
    <row r="16" spans="2:16" x14ac:dyDescent="0.35">
      <c r="B16" s="134">
        <v>11</v>
      </c>
      <c r="C16" s="81" t="s">
        <v>221</v>
      </c>
      <c r="D16" s="81" t="s">
        <v>184</v>
      </c>
      <c r="E16" s="154" t="s">
        <v>330</v>
      </c>
      <c r="F16" s="85">
        <f t="shared" si="0"/>
        <v>12</v>
      </c>
      <c r="G16" s="122" t="s">
        <v>115</v>
      </c>
      <c r="H16" s="63" t="s">
        <v>115</v>
      </c>
      <c r="I16" s="263" t="s">
        <v>115</v>
      </c>
      <c r="J16" s="63" t="s">
        <v>115</v>
      </c>
      <c r="K16" s="63" t="s">
        <v>115</v>
      </c>
      <c r="L16" s="63">
        <v>12</v>
      </c>
      <c r="M16" s="63" t="s">
        <v>115</v>
      </c>
      <c r="N16" s="63" t="s">
        <v>115</v>
      </c>
      <c r="O16" s="63" t="s">
        <v>115</v>
      </c>
      <c r="P16" s="28" t="s">
        <v>115</v>
      </c>
    </row>
    <row r="17" spans="1:18" x14ac:dyDescent="0.35">
      <c r="B17" s="134">
        <v>13</v>
      </c>
      <c r="C17" s="166" t="s">
        <v>289</v>
      </c>
      <c r="D17" s="117" t="s">
        <v>290</v>
      </c>
      <c r="E17" s="181" t="s">
        <v>331</v>
      </c>
      <c r="F17" s="201">
        <v>12</v>
      </c>
      <c r="G17" s="123" t="s">
        <v>115</v>
      </c>
      <c r="H17" s="63" t="s">
        <v>115</v>
      </c>
      <c r="I17" s="262" t="s">
        <v>115</v>
      </c>
      <c r="J17" s="158" t="s">
        <v>115</v>
      </c>
      <c r="K17" s="158" t="s">
        <v>115</v>
      </c>
      <c r="L17" s="158">
        <v>12</v>
      </c>
      <c r="M17" s="63" t="s">
        <v>115</v>
      </c>
      <c r="N17" s="63" t="s">
        <v>115</v>
      </c>
      <c r="O17" s="63" t="s">
        <v>115</v>
      </c>
      <c r="P17" s="28" t="s">
        <v>115</v>
      </c>
    </row>
    <row r="18" spans="1:18" s="21" customFormat="1" x14ac:dyDescent="0.35">
      <c r="B18" s="134">
        <v>14</v>
      </c>
      <c r="C18" s="165" t="s">
        <v>247</v>
      </c>
      <c r="D18" s="118" t="s">
        <v>235</v>
      </c>
      <c r="E18" s="181" t="s">
        <v>332</v>
      </c>
      <c r="F18" s="201">
        <v>6</v>
      </c>
      <c r="G18" s="123" t="s">
        <v>115</v>
      </c>
      <c r="H18" s="63" t="s">
        <v>115</v>
      </c>
      <c r="I18" s="262" t="s">
        <v>115</v>
      </c>
      <c r="J18" s="158" t="s">
        <v>115</v>
      </c>
      <c r="K18" s="158" t="s">
        <v>115</v>
      </c>
      <c r="L18" s="158" t="s">
        <v>115</v>
      </c>
      <c r="M18" s="38">
        <v>6</v>
      </c>
      <c r="N18" s="63" t="s">
        <v>115</v>
      </c>
      <c r="O18" s="63" t="s">
        <v>115</v>
      </c>
      <c r="P18" s="28" t="s">
        <v>115</v>
      </c>
    </row>
    <row r="19" spans="1:18" x14ac:dyDescent="0.35">
      <c r="B19" s="134">
        <v>15</v>
      </c>
      <c r="C19" s="81" t="s">
        <v>237</v>
      </c>
      <c r="D19" s="81" t="s">
        <v>165</v>
      </c>
      <c r="E19" s="154" t="s">
        <v>333</v>
      </c>
      <c r="F19" s="85">
        <v>6</v>
      </c>
      <c r="G19" s="122" t="s">
        <v>115</v>
      </c>
      <c r="H19" s="63" t="s">
        <v>115</v>
      </c>
      <c r="I19" s="62" t="s">
        <v>115</v>
      </c>
      <c r="J19" s="63" t="s">
        <v>115</v>
      </c>
      <c r="K19" s="63" t="s">
        <v>115</v>
      </c>
      <c r="L19" s="63" t="s">
        <v>115</v>
      </c>
      <c r="M19" s="63">
        <v>6</v>
      </c>
      <c r="N19" s="63" t="s">
        <v>115</v>
      </c>
      <c r="O19" s="63" t="s">
        <v>115</v>
      </c>
      <c r="P19" s="28" t="s">
        <v>115</v>
      </c>
    </row>
    <row r="20" spans="1:18" ht="15" thickBot="1" x14ac:dyDescent="0.4">
      <c r="B20" s="136">
        <v>16</v>
      </c>
      <c r="C20" s="83" t="s">
        <v>127</v>
      </c>
      <c r="D20" s="83" t="s">
        <v>155</v>
      </c>
      <c r="E20" s="183" t="s">
        <v>334</v>
      </c>
      <c r="F20" s="86">
        <v>6</v>
      </c>
      <c r="G20" s="205" t="s">
        <v>115</v>
      </c>
      <c r="H20" s="34">
        <v>6</v>
      </c>
      <c r="I20" s="49" t="s">
        <v>115</v>
      </c>
      <c r="J20" s="34" t="s">
        <v>115</v>
      </c>
      <c r="K20" s="41" t="s">
        <v>115</v>
      </c>
      <c r="L20" s="41" t="s">
        <v>115</v>
      </c>
      <c r="M20" s="41" t="s">
        <v>115</v>
      </c>
      <c r="N20" s="41" t="s">
        <v>115</v>
      </c>
      <c r="O20" s="34" t="s">
        <v>115</v>
      </c>
      <c r="P20" s="29" t="s">
        <v>115</v>
      </c>
    </row>
    <row r="22" spans="1:18" x14ac:dyDescent="0.35">
      <c r="A22" t="s">
        <v>39</v>
      </c>
      <c r="B22" s="299" t="s">
        <v>282</v>
      </c>
      <c r="C22" s="299"/>
      <c r="D22" s="299"/>
      <c r="E22" s="299"/>
      <c r="F22" s="299"/>
      <c r="G22" s="299"/>
      <c r="H22" s="299"/>
      <c r="I22" s="299"/>
      <c r="J22" s="299"/>
      <c r="K22" s="299"/>
      <c r="L22" s="299"/>
      <c r="M22" s="299"/>
      <c r="N22" s="299"/>
      <c r="O22" s="299"/>
      <c r="P22" s="299"/>
    </row>
    <row r="23" spans="1:18" ht="15" thickBot="1" x14ac:dyDescent="0.4">
      <c r="J23" s="12"/>
      <c r="K23" s="12"/>
      <c r="L23" s="12"/>
    </row>
    <row r="24" spans="1:18" ht="15" thickBot="1" x14ac:dyDescent="0.4">
      <c r="B24" s="301" t="s">
        <v>121</v>
      </c>
      <c r="C24" s="310"/>
      <c r="D24" s="302"/>
      <c r="E24" s="302"/>
      <c r="F24" s="302"/>
      <c r="G24" s="302"/>
      <c r="H24" s="302"/>
      <c r="I24" s="302"/>
      <c r="J24" s="302"/>
      <c r="K24" s="302"/>
      <c r="L24" s="311"/>
      <c r="M24" s="199" t="s">
        <v>259</v>
      </c>
      <c r="N24" s="51" t="s">
        <v>259</v>
      </c>
    </row>
    <row r="25" spans="1:18" ht="15" thickBot="1" x14ac:dyDescent="0.4">
      <c r="B25" s="56"/>
      <c r="C25" s="36" t="s">
        <v>14</v>
      </c>
      <c r="D25" s="90" t="s">
        <v>71</v>
      </c>
      <c r="E25" s="89" t="s">
        <v>75</v>
      </c>
      <c r="F25" s="132" t="s">
        <v>25</v>
      </c>
      <c r="G25" s="132" t="s">
        <v>76</v>
      </c>
      <c r="H25" s="26" t="s">
        <v>72</v>
      </c>
      <c r="I25" s="132" t="s">
        <v>118</v>
      </c>
      <c r="J25" s="132" t="s">
        <v>119</v>
      </c>
      <c r="K25" s="26" t="s">
        <v>120</v>
      </c>
      <c r="L25" s="36" t="s">
        <v>73</v>
      </c>
      <c r="M25" s="220" t="s">
        <v>261</v>
      </c>
      <c r="N25" s="218" t="s">
        <v>262</v>
      </c>
      <c r="O25" s="116"/>
      <c r="P25" s="116"/>
      <c r="Q25" s="12"/>
      <c r="R25" s="12"/>
    </row>
    <row r="26" spans="1:18" x14ac:dyDescent="0.35">
      <c r="B26" s="80" t="s">
        <v>158</v>
      </c>
      <c r="C26" s="88" t="s">
        <v>99</v>
      </c>
      <c r="D26" s="159">
        <v>5</v>
      </c>
      <c r="E26" s="158">
        <v>6</v>
      </c>
      <c r="F26" s="157">
        <v>5</v>
      </c>
      <c r="G26" s="157">
        <v>4</v>
      </c>
      <c r="H26" s="158"/>
      <c r="I26" s="157">
        <v>2</v>
      </c>
      <c r="J26" s="158"/>
      <c r="K26" s="160">
        <v>5</v>
      </c>
      <c r="L26" s="216">
        <f t="shared" ref="L26:L33" si="1">SUM(D26:K26)</f>
        <v>27</v>
      </c>
      <c r="M26" s="120"/>
      <c r="N26" s="137"/>
      <c r="O26" s="115"/>
      <c r="P26" s="116"/>
      <c r="Q26" s="116"/>
      <c r="R26" s="116"/>
    </row>
    <row r="27" spans="1:18" x14ac:dyDescent="0.35">
      <c r="B27" s="81" t="s">
        <v>158</v>
      </c>
      <c r="C27" s="138" t="s">
        <v>100</v>
      </c>
      <c r="D27" s="30">
        <v>3</v>
      </c>
      <c r="E27" s="63">
        <v>5</v>
      </c>
      <c r="F27" s="38">
        <v>3</v>
      </c>
      <c r="G27" s="63">
        <v>3</v>
      </c>
      <c r="H27" s="63">
        <v>4</v>
      </c>
      <c r="I27" s="38">
        <v>4</v>
      </c>
      <c r="J27" s="63">
        <v>5</v>
      </c>
      <c r="K27" s="141"/>
      <c r="L27" s="198">
        <f t="shared" si="1"/>
        <v>27</v>
      </c>
      <c r="M27" s="122"/>
      <c r="N27" s="23"/>
      <c r="O27" s="115"/>
      <c r="P27" s="116"/>
      <c r="Q27" s="116"/>
      <c r="R27" s="116"/>
    </row>
    <row r="28" spans="1:18" x14ac:dyDescent="0.35">
      <c r="B28" s="81" t="s">
        <v>159</v>
      </c>
      <c r="C28" s="138" t="s">
        <v>101</v>
      </c>
      <c r="D28" s="30">
        <v>2</v>
      </c>
      <c r="E28" s="63"/>
      <c r="F28" s="38">
        <v>4</v>
      </c>
      <c r="G28" s="63"/>
      <c r="H28" s="63">
        <v>4</v>
      </c>
      <c r="I28" s="38">
        <v>5</v>
      </c>
      <c r="J28" s="63">
        <v>4</v>
      </c>
      <c r="K28" s="141">
        <v>3</v>
      </c>
      <c r="L28" s="198">
        <f t="shared" si="1"/>
        <v>22</v>
      </c>
      <c r="M28" s="122"/>
      <c r="N28" s="48"/>
      <c r="O28" s="115"/>
      <c r="P28" s="116"/>
      <c r="Q28" s="116"/>
      <c r="R28" s="116"/>
    </row>
    <row r="29" spans="1:18" x14ac:dyDescent="0.35">
      <c r="B29" s="81" t="s">
        <v>159</v>
      </c>
      <c r="C29" s="42" t="s">
        <v>95</v>
      </c>
      <c r="D29" s="30">
        <v>4</v>
      </c>
      <c r="E29" s="63">
        <v>4</v>
      </c>
      <c r="F29" s="38">
        <v>6</v>
      </c>
      <c r="G29" s="38">
        <v>5</v>
      </c>
      <c r="H29" s="63"/>
      <c r="I29" s="38">
        <v>0</v>
      </c>
      <c r="J29" s="63">
        <v>3</v>
      </c>
      <c r="K29" s="141"/>
      <c r="L29" s="198">
        <f t="shared" si="1"/>
        <v>22</v>
      </c>
      <c r="M29" s="122" t="s">
        <v>263</v>
      </c>
      <c r="N29" s="117">
        <v>36</v>
      </c>
      <c r="O29" s="116"/>
      <c r="P29" s="116"/>
      <c r="Q29" s="116"/>
      <c r="R29" s="116"/>
    </row>
    <row r="30" spans="1:18" x14ac:dyDescent="0.35">
      <c r="B30" s="81" t="s">
        <v>8</v>
      </c>
      <c r="C30" s="42" t="s">
        <v>98</v>
      </c>
      <c r="D30" s="30">
        <v>1</v>
      </c>
      <c r="E30" s="63">
        <v>3</v>
      </c>
      <c r="F30" s="38"/>
      <c r="G30" s="63"/>
      <c r="H30" s="63"/>
      <c r="I30" s="38">
        <v>3</v>
      </c>
      <c r="J30" s="63">
        <v>6</v>
      </c>
      <c r="K30" s="141">
        <v>6</v>
      </c>
      <c r="L30" s="198">
        <f t="shared" si="1"/>
        <v>19</v>
      </c>
      <c r="M30" s="122"/>
      <c r="N30" s="23"/>
      <c r="O30" s="115"/>
      <c r="P30" s="116"/>
      <c r="Q30" s="116"/>
      <c r="R30" s="116"/>
    </row>
    <row r="31" spans="1:18" s="21" customFormat="1" x14ac:dyDescent="0.35">
      <c r="B31" s="82" t="s">
        <v>13</v>
      </c>
      <c r="C31" s="138" t="s">
        <v>111</v>
      </c>
      <c r="D31" s="30"/>
      <c r="E31" s="63">
        <v>2</v>
      </c>
      <c r="F31" s="38">
        <v>2</v>
      </c>
      <c r="G31" s="63">
        <v>6</v>
      </c>
      <c r="H31" s="63">
        <v>6</v>
      </c>
      <c r="I31" s="38">
        <v>0</v>
      </c>
      <c r="J31" s="38">
        <v>2</v>
      </c>
      <c r="K31" s="146"/>
      <c r="L31" s="198">
        <f t="shared" si="1"/>
        <v>18</v>
      </c>
      <c r="M31" s="122"/>
      <c r="N31" s="48"/>
      <c r="O31" s="115"/>
      <c r="P31" s="116"/>
      <c r="Q31" s="116"/>
      <c r="R31" s="116"/>
    </row>
    <row r="32" spans="1:18" s="21" customFormat="1" x14ac:dyDescent="0.35">
      <c r="B32" s="82" t="s">
        <v>15</v>
      </c>
      <c r="C32" s="138" t="s">
        <v>102</v>
      </c>
      <c r="D32" s="31">
        <v>6</v>
      </c>
      <c r="E32" s="63"/>
      <c r="F32" s="38"/>
      <c r="G32" s="38"/>
      <c r="H32" s="38"/>
      <c r="I32" s="38">
        <v>6</v>
      </c>
      <c r="J32" s="63"/>
      <c r="K32" s="141"/>
      <c r="L32" s="198">
        <f t="shared" si="1"/>
        <v>12</v>
      </c>
      <c r="M32" s="122"/>
      <c r="N32" s="23"/>
      <c r="O32" s="115"/>
      <c r="P32" s="116"/>
      <c r="Q32" s="116"/>
      <c r="R32" s="116"/>
    </row>
    <row r="33" spans="2:22" ht="15" thickBot="1" x14ac:dyDescent="0.4">
      <c r="B33" s="114" t="s">
        <v>16</v>
      </c>
      <c r="C33" s="139" t="s">
        <v>97</v>
      </c>
      <c r="D33" s="32">
        <v>0</v>
      </c>
      <c r="E33" s="34"/>
      <c r="F33" s="41"/>
      <c r="G33" s="34"/>
      <c r="H33" s="34">
        <v>5</v>
      </c>
      <c r="I33" s="41">
        <v>1</v>
      </c>
      <c r="J33" s="34"/>
      <c r="K33" s="161">
        <v>4</v>
      </c>
      <c r="L33" s="217">
        <f t="shared" si="1"/>
        <v>10</v>
      </c>
      <c r="M33" s="221"/>
      <c r="N33" s="54"/>
      <c r="O33" s="115"/>
      <c r="P33" s="116"/>
      <c r="Q33" s="116"/>
      <c r="R33" s="116"/>
    </row>
    <row r="34" spans="2:22" s="21" customFormat="1" x14ac:dyDescent="0.35">
      <c r="B34" s="46"/>
      <c r="C34" s="46"/>
      <c r="D34" s="50"/>
      <c r="E34" s="50"/>
      <c r="F34" s="50"/>
      <c r="G34" s="50"/>
      <c r="H34" s="50"/>
      <c r="I34" s="50"/>
      <c r="J34" s="50"/>
      <c r="K34" s="50"/>
      <c r="L34" s="50"/>
    </row>
    <row r="35" spans="2:22" s="21" customFormat="1" ht="15" thickBot="1" x14ac:dyDescent="0.4">
      <c r="B35" s="46"/>
      <c r="C35" s="46"/>
      <c r="D35" s="50"/>
      <c r="E35" s="50"/>
      <c r="F35" s="50"/>
      <c r="G35" s="50"/>
      <c r="H35" s="50"/>
      <c r="I35" s="50"/>
      <c r="J35" s="50"/>
      <c r="K35" s="50"/>
      <c r="L35" s="50"/>
    </row>
    <row r="36" spans="2:22" s="21" customFormat="1" ht="15" thickBot="1" x14ac:dyDescent="0.4">
      <c r="B36" s="301" t="s">
        <v>122</v>
      </c>
      <c r="C36" s="310"/>
      <c r="D36" s="310"/>
      <c r="E36" s="310"/>
      <c r="F36" s="310"/>
      <c r="G36" s="310"/>
      <c r="H36" s="310"/>
      <c r="I36" s="310"/>
      <c r="J36" s="310"/>
      <c r="K36" s="310"/>
      <c r="L36" s="310"/>
      <c r="M36" s="119" t="s">
        <v>259</v>
      </c>
      <c r="N36" s="51" t="s">
        <v>259</v>
      </c>
    </row>
    <row r="37" spans="2:22" s="21" customFormat="1" ht="15" thickBot="1" x14ac:dyDescent="0.4">
      <c r="B37" s="52"/>
      <c r="C37" s="51" t="s">
        <v>14</v>
      </c>
      <c r="D37" s="142" t="s">
        <v>71</v>
      </c>
      <c r="E37" s="45" t="s">
        <v>75</v>
      </c>
      <c r="F37" s="39" t="s">
        <v>25</v>
      </c>
      <c r="G37" s="39" t="s">
        <v>76</v>
      </c>
      <c r="H37" s="39" t="s">
        <v>72</v>
      </c>
      <c r="I37" s="44" t="s">
        <v>118</v>
      </c>
      <c r="J37" s="147" t="s">
        <v>119</v>
      </c>
      <c r="K37" s="163" t="s">
        <v>120</v>
      </c>
      <c r="L37" s="219" t="s">
        <v>73</v>
      </c>
      <c r="M37" s="222" t="s">
        <v>260</v>
      </c>
      <c r="N37" s="218" t="s">
        <v>262</v>
      </c>
      <c r="P37" s="247"/>
    </row>
    <row r="38" spans="2:22" s="21" customFormat="1" x14ac:dyDescent="0.35">
      <c r="B38" s="80" t="s">
        <v>4</v>
      </c>
      <c r="C38" s="148" t="s">
        <v>123</v>
      </c>
      <c r="D38" s="70">
        <v>6</v>
      </c>
      <c r="E38" s="40">
        <v>6</v>
      </c>
      <c r="F38" s="40">
        <v>6</v>
      </c>
      <c r="G38" s="40">
        <v>5</v>
      </c>
      <c r="H38" s="71">
        <v>2</v>
      </c>
      <c r="I38" s="140">
        <v>6</v>
      </c>
      <c r="J38" s="40">
        <v>6</v>
      </c>
      <c r="K38" s="140">
        <v>6</v>
      </c>
      <c r="L38" s="216">
        <f t="shared" ref="L38:L58" si="2">SUM(D38:K38)</f>
        <v>43</v>
      </c>
      <c r="M38" s="123" t="s">
        <v>263</v>
      </c>
      <c r="N38" s="165">
        <v>45</v>
      </c>
      <c r="R38" s="46"/>
      <c r="S38" s="46"/>
      <c r="T38" s="46"/>
      <c r="U38" s="46"/>
      <c r="V38" s="46"/>
    </row>
    <row r="39" spans="2:22" x14ac:dyDescent="0.35">
      <c r="B39" s="81" t="s">
        <v>5</v>
      </c>
      <c r="C39" s="149" t="s">
        <v>124</v>
      </c>
      <c r="D39" s="30">
        <v>5</v>
      </c>
      <c r="E39" s="38">
        <v>5</v>
      </c>
      <c r="F39" s="63">
        <v>5</v>
      </c>
      <c r="G39" s="38"/>
      <c r="H39" s="63"/>
      <c r="I39" s="141">
        <v>1</v>
      </c>
      <c r="J39" s="63">
        <v>4</v>
      </c>
      <c r="K39" s="141"/>
      <c r="L39" s="198">
        <f t="shared" si="2"/>
        <v>20</v>
      </c>
      <c r="M39" s="122" t="s">
        <v>263</v>
      </c>
      <c r="N39" s="81">
        <v>24</v>
      </c>
      <c r="O39" s="21"/>
    </row>
    <row r="40" spans="2:22" s="21" customFormat="1" x14ac:dyDescent="0.35">
      <c r="B40" s="81" t="s">
        <v>6</v>
      </c>
      <c r="C40" s="150" t="s">
        <v>126</v>
      </c>
      <c r="D40" s="30">
        <v>4</v>
      </c>
      <c r="E40" s="38">
        <v>4</v>
      </c>
      <c r="F40" s="38"/>
      <c r="G40" s="38"/>
      <c r="H40" s="63">
        <v>1</v>
      </c>
      <c r="I40" s="141">
        <v>3</v>
      </c>
      <c r="J40" s="63"/>
      <c r="K40" s="141">
        <v>6</v>
      </c>
      <c r="L40" s="198">
        <f t="shared" si="2"/>
        <v>18</v>
      </c>
      <c r="M40" s="122" t="s">
        <v>264</v>
      </c>
      <c r="N40" s="81"/>
    </row>
    <row r="41" spans="2:22" s="21" customFormat="1" x14ac:dyDescent="0.35">
      <c r="B41" s="81" t="s">
        <v>7</v>
      </c>
      <c r="C41" s="150" t="s">
        <v>125</v>
      </c>
      <c r="D41" s="30"/>
      <c r="E41" s="38"/>
      <c r="F41" s="63">
        <v>4</v>
      </c>
      <c r="G41" s="38">
        <v>6</v>
      </c>
      <c r="H41" s="63">
        <v>5</v>
      </c>
      <c r="I41" s="141"/>
      <c r="J41" s="63"/>
      <c r="K41" s="141"/>
      <c r="L41" s="198">
        <f t="shared" si="2"/>
        <v>15</v>
      </c>
      <c r="M41" s="122" t="s">
        <v>264</v>
      </c>
      <c r="N41" s="81"/>
    </row>
    <row r="42" spans="2:22" s="21" customFormat="1" x14ac:dyDescent="0.35">
      <c r="B42" s="81" t="s">
        <v>8</v>
      </c>
      <c r="C42" s="149" t="s">
        <v>129</v>
      </c>
      <c r="D42" s="31"/>
      <c r="E42" s="38">
        <v>3</v>
      </c>
      <c r="F42" s="38"/>
      <c r="G42" s="38"/>
      <c r="H42" s="38"/>
      <c r="I42" s="146">
        <v>5</v>
      </c>
      <c r="J42" s="63">
        <v>5</v>
      </c>
      <c r="K42" s="141"/>
      <c r="L42" s="198">
        <f t="shared" si="2"/>
        <v>13</v>
      </c>
      <c r="M42" s="122"/>
      <c r="N42" s="81"/>
    </row>
    <row r="43" spans="2:22" s="21" customFormat="1" x14ac:dyDescent="0.35">
      <c r="B43" s="117" t="s">
        <v>13</v>
      </c>
      <c r="C43" s="151" t="s">
        <v>128</v>
      </c>
      <c r="D43" s="143">
        <v>3</v>
      </c>
      <c r="E43" s="112"/>
      <c r="F43" s="112"/>
      <c r="G43" s="112"/>
      <c r="H43" s="112"/>
      <c r="I43" s="144">
        <v>2</v>
      </c>
      <c r="J43" s="79"/>
      <c r="K43" s="164">
        <v>2</v>
      </c>
      <c r="L43" s="198">
        <f t="shared" si="2"/>
        <v>7</v>
      </c>
      <c r="M43" s="122"/>
      <c r="N43" s="81"/>
    </row>
    <row r="44" spans="2:22" s="21" customFormat="1" x14ac:dyDescent="0.35">
      <c r="B44" s="117" t="s">
        <v>15</v>
      </c>
      <c r="C44" s="149" t="s">
        <v>127</v>
      </c>
      <c r="D44" s="30"/>
      <c r="E44" s="38"/>
      <c r="F44" s="63"/>
      <c r="G44" s="38"/>
      <c r="H44" s="63">
        <v>6</v>
      </c>
      <c r="I44" s="63"/>
      <c r="J44" s="63"/>
      <c r="K44" s="141"/>
      <c r="L44" s="198">
        <f t="shared" si="2"/>
        <v>6</v>
      </c>
      <c r="M44" s="122" t="s">
        <v>263</v>
      </c>
      <c r="N44" s="81">
        <v>12</v>
      </c>
    </row>
    <row r="45" spans="2:22" s="21" customFormat="1" x14ac:dyDescent="0.35">
      <c r="B45" s="117" t="s">
        <v>16</v>
      </c>
      <c r="C45" s="149" t="s">
        <v>114</v>
      </c>
      <c r="D45" s="30"/>
      <c r="E45" s="38"/>
      <c r="F45" s="63"/>
      <c r="G45" s="63"/>
      <c r="H45" s="63"/>
      <c r="I45" s="63">
        <v>5</v>
      </c>
      <c r="J45" s="63"/>
      <c r="K45" s="141"/>
      <c r="L45" s="198">
        <f t="shared" si="2"/>
        <v>5</v>
      </c>
      <c r="M45" s="122"/>
      <c r="N45" s="81"/>
    </row>
    <row r="46" spans="2:22" s="21" customFormat="1" x14ac:dyDescent="0.35">
      <c r="B46" s="117" t="s">
        <v>143</v>
      </c>
      <c r="C46" s="149" t="s">
        <v>133</v>
      </c>
      <c r="D46" s="30"/>
      <c r="E46" s="38"/>
      <c r="F46" s="63"/>
      <c r="G46" s="63">
        <v>4</v>
      </c>
      <c r="H46" s="63"/>
      <c r="I46" s="63"/>
      <c r="J46" s="10"/>
      <c r="K46" s="141"/>
      <c r="L46" s="198">
        <f t="shared" si="2"/>
        <v>4</v>
      </c>
      <c r="M46" s="122"/>
      <c r="N46" s="81"/>
    </row>
    <row r="47" spans="2:22" x14ac:dyDescent="0.35">
      <c r="B47" s="81" t="s">
        <v>143</v>
      </c>
      <c r="C47" s="149" t="s">
        <v>135</v>
      </c>
      <c r="D47" s="30"/>
      <c r="E47" s="38"/>
      <c r="F47" s="63"/>
      <c r="G47" s="63"/>
      <c r="H47" s="63"/>
      <c r="I47" s="63">
        <v>0</v>
      </c>
      <c r="J47" s="63"/>
      <c r="K47" s="141">
        <v>4</v>
      </c>
      <c r="L47" s="198">
        <f t="shared" si="2"/>
        <v>4</v>
      </c>
      <c r="M47" s="122"/>
      <c r="N47" s="81"/>
    </row>
    <row r="48" spans="2:22" s="21" customFormat="1" x14ac:dyDescent="0.35">
      <c r="B48" s="81" t="s">
        <v>143</v>
      </c>
      <c r="C48" s="149" t="s">
        <v>139</v>
      </c>
      <c r="D48" s="30"/>
      <c r="E48" s="38"/>
      <c r="F48" s="63"/>
      <c r="G48" s="63"/>
      <c r="H48" s="63">
        <v>4</v>
      </c>
      <c r="I48" s="63"/>
      <c r="J48" s="63"/>
      <c r="K48" s="141"/>
      <c r="L48" s="198">
        <f t="shared" si="2"/>
        <v>4</v>
      </c>
      <c r="M48" s="122"/>
      <c r="N48" s="81"/>
    </row>
    <row r="49" spans="2:14" s="21" customFormat="1" x14ac:dyDescent="0.35">
      <c r="B49" s="81" t="s">
        <v>143</v>
      </c>
      <c r="C49" s="149" t="s">
        <v>136</v>
      </c>
      <c r="D49" s="30"/>
      <c r="E49" s="38"/>
      <c r="F49" s="63"/>
      <c r="G49" s="63"/>
      <c r="H49" s="63"/>
      <c r="I49" s="63">
        <v>0</v>
      </c>
      <c r="J49" s="63"/>
      <c r="K49" s="141">
        <v>4</v>
      </c>
      <c r="L49" s="198">
        <f t="shared" si="2"/>
        <v>4</v>
      </c>
      <c r="M49" s="122"/>
      <c r="N49" s="81"/>
    </row>
    <row r="50" spans="2:14" s="21" customFormat="1" x14ac:dyDescent="0.35">
      <c r="B50" s="81" t="s">
        <v>144</v>
      </c>
      <c r="C50" s="149" t="s">
        <v>130</v>
      </c>
      <c r="D50" s="31"/>
      <c r="E50" s="38"/>
      <c r="F50" s="38">
        <v>3</v>
      </c>
      <c r="G50" s="38"/>
      <c r="H50" s="38"/>
      <c r="I50" s="38"/>
      <c r="J50" s="63"/>
      <c r="K50" s="141"/>
      <c r="L50" s="198">
        <f t="shared" si="2"/>
        <v>3</v>
      </c>
      <c r="M50" s="122"/>
      <c r="N50" s="81"/>
    </row>
    <row r="51" spans="2:14" s="21" customFormat="1" x14ac:dyDescent="0.35">
      <c r="B51" s="81" t="s">
        <v>144</v>
      </c>
      <c r="C51" s="149" t="s">
        <v>134</v>
      </c>
      <c r="D51" s="30"/>
      <c r="E51" s="38"/>
      <c r="F51" s="63"/>
      <c r="G51" s="63"/>
      <c r="H51" s="63">
        <v>3</v>
      </c>
      <c r="I51" s="63"/>
      <c r="J51" s="63"/>
      <c r="K51" s="141"/>
      <c r="L51" s="198">
        <f t="shared" si="2"/>
        <v>3</v>
      </c>
      <c r="M51" s="122"/>
      <c r="N51" s="81"/>
    </row>
    <row r="52" spans="2:14" s="21" customFormat="1" x14ac:dyDescent="0.35">
      <c r="B52" s="81" t="s">
        <v>144</v>
      </c>
      <c r="C52" s="149" t="s">
        <v>138</v>
      </c>
      <c r="D52" s="30"/>
      <c r="E52" s="38"/>
      <c r="F52" s="63"/>
      <c r="G52" s="63">
        <v>3</v>
      </c>
      <c r="H52" s="63"/>
      <c r="I52" s="63">
        <v>0</v>
      </c>
      <c r="J52" s="63"/>
      <c r="K52" s="141">
        <v>0</v>
      </c>
      <c r="L52" s="198">
        <f t="shared" si="2"/>
        <v>3</v>
      </c>
      <c r="M52" s="122"/>
      <c r="N52" s="81"/>
    </row>
    <row r="53" spans="2:14" s="21" customFormat="1" x14ac:dyDescent="0.35">
      <c r="B53" s="81" t="s">
        <v>157</v>
      </c>
      <c r="C53" s="149" t="s">
        <v>131</v>
      </c>
      <c r="D53" s="31"/>
      <c r="E53" s="38"/>
      <c r="F53" s="38">
        <v>2</v>
      </c>
      <c r="G53" s="38"/>
      <c r="H53" s="38"/>
      <c r="I53" s="38"/>
      <c r="J53" s="63"/>
      <c r="K53" s="141"/>
      <c r="L53" s="198">
        <f t="shared" si="2"/>
        <v>2</v>
      </c>
      <c r="M53" s="122"/>
      <c r="N53" s="81"/>
    </row>
    <row r="54" spans="2:14" s="21" customFormat="1" x14ac:dyDescent="0.35">
      <c r="B54" s="81" t="s">
        <v>157</v>
      </c>
      <c r="C54" s="149" t="s">
        <v>137</v>
      </c>
      <c r="D54" s="30"/>
      <c r="E54" s="38"/>
      <c r="F54" s="63"/>
      <c r="G54" s="63"/>
      <c r="H54" s="63"/>
      <c r="I54" s="63"/>
      <c r="J54" s="63"/>
      <c r="K54" s="141">
        <v>2</v>
      </c>
      <c r="L54" s="198">
        <f t="shared" si="2"/>
        <v>2</v>
      </c>
      <c r="M54" s="122"/>
      <c r="N54" s="81"/>
    </row>
    <row r="55" spans="2:14" s="21" customFormat="1" x14ac:dyDescent="0.35">
      <c r="B55" s="81" t="s">
        <v>145</v>
      </c>
      <c r="C55" s="151" t="s">
        <v>132</v>
      </c>
      <c r="D55" s="113"/>
      <c r="E55" s="112"/>
      <c r="F55" s="79">
        <v>1</v>
      </c>
      <c r="G55" s="79"/>
      <c r="H55" s="79"/>
      <c r="I55" s="79"/>
      <c r="J55" s="79"/>
      <c r="K55" s="164"/>
      <c r="L55" s="198">
        <f t="shared" si="2"/>
        <v>1</v>
      </c>
      <c r="M55" s="122"/>
      <c r="N55" s="81"/>
    </row>
    <row r="56" spans="2:14" s="21" customFormat="1" x14ac:dyDescent="0.35">
      <c r="B56" s="81"/>
      <c r="C56" s="151" t="s">
        <v>141</v>
      </c>
      <c r="D56" s="113"/>
      <c r="E56" s="112"/>
      <c r="F56" s="79"/>
      <c r="G56" s="79"/>
      <c r="H56" s="79"/>
      <c r="I56" s="79">
        <v>0</v>
      </c>
      <c r="J56" s="79"/>
      <c r="K56" s="164"/>
      <c r="L56" s="198">
        <f t="shared" si="2"/>
        <v>0</v>
      </c>
      <c r="M56" s="122"/>
      <c r="N56" s="81"/>
    </row>
    <row r="57" spans="2:14" s="21" customFormat="1" x14ac:dyDescent="0.35">
      <c r="B57" s="81"/>
      <c r="C57" s="151" t="s">
        <v>142</v>
      </c>
      <c r="D57" s="113"/>
      <c r="E57" s="112"/>
      <c r="F57" s="79"/>
      <c r="G57" s="79"/>
      <c r="H57" s="79"/>
      <c r="I57" s="79">
        <v>0</v>
      </c>
      <c r="J57" s="79"/>
      <c r="K57" s="164"/>
      <c r="L57" s="198">
        <f t="shared" si="2"/>
        <v>0</v>
      </c>
      <c r="M57" s="122"/>
      <c r="N57" s="81"/>
    </row>
    <row r="58" spans="2:14" s="21" customFormat="1" ht="15" thickBot="1" x14ac:dyDescent="0.4">
      <c r="B58" s="83"/>
      <c r="C58" s="152" t="s">
        <v>140</v>
      </c>
      <c r="D58" s="32"/>
      <c r="E58" s="41"/>
      <c r="F58" s="34"/>
      <c r="G58" s="34"/>
      <c r="H58" s="34"/>
      <c r="I58" s="34">
        <v>0</v>
      </c>
      <c r="J58" s="34"/>
      <c r="K58" s="161"/>
      <c r="L58" s="217">
        <f t="shared" si="2"/>
        <v>0</v>
      </c>
      <c r="M58" s="205"/>
      <c r="N58" s="83"/>
    </row>
    <row r="59" spans="2:14" s="21" customFormat="1" x14ac:dyDescent="0.35">
      <c r="B59" s="115"/>
      <c r="D59" s="12"/>
      <c r="E59" s="116"/>
      <c r="F59" s="115"/>
    </row>
    <row r="60" spans="2:14" s="21" customFormat="1" ht="15" thickBot="1" x14ac:dyDescent="0.4">
      <c r="B60" s="93"/>
      <c r="D60" s="12"/>
      <c r="E60" s="50"/>
      <c r="F60" s="93"/>
    </row>
    <row r="61" spans="2:14" s="21" customFormat="1" ht="15" thickBot="1" x14ac:dyDescent="0.4">
      <c r="B61" s="301" t="s">
        <v>147</v>
      </c>
      <c r="C61" s="302"/>
      <c r="D61" s="302"/>
      <c r="E61" s="302"/>
      <c r="F61" s="302"/>
      <c r="G61" s="302"/>
      <c r="H61" s="302"/>
      <c r="I61" s="302"/>
      <c r="J61" s="302"/>
      <c r="K61" s="302"/>
      <c r="L61" s="303"/>
      <c r="M61" s="199" t="s">
        <v>259</v>
      </c>
      <c r="N61" s="51" t="s">
        <v>259</v>
      </c>
    </row>
    <row r="62" spans="2:14" s="21" customFormat="1" ht="15" thickBot="1" x14ac:dyDescent="0.4">
      <c r="B62" s="56"/>
      <c r="C62" s="36" t="s">
        <v>14</v>
      </c>
      <c r="D62" s="132" t="s">
        <v>71</v>
      </c>
      <c r="E62" s="89" t="s">
        <v>75</v>
      </c>
      <c r="F62" s="132" t="s">
        <v>25</v>
      </c>
      <c r="G62" s="132" t="s">
        <v>76</v>
      </c>
      <c r="H62" s="26" t="s">
        <v>72</v>
      </c>
      <c r="I62" s="132" t="s">
        <v>118</v>
      </c>
      <c r="J62" s="132" t="s">
        <v>119</v>
      </c>
      <c r="K62" s="26" t="s">
        <v>120</v>
      </c>
      <c r="L62" s="36" t="s">
        <v>73</v>
      </c>
      <c r="M62" s="220" t="s">
        <v>261</v>
      </c>
      <c r="N62" s="218" t="s">
        <v>262</v>
      </c>
    </row>
    <row r="63" spans="2:14" s="21" customFormat="1" x14ac:dyDescent="0.35">
      <c r="B63" s="80" t="s">
        <v>4</v>
      </c>
      <c r="C63" s="88" t="s">
        <v>168</v>
      </c>
      <c r="D63" s="159">
        <v>6</v>
      </c>
      <c r="E63" s="158">
        <v>6</v>
      </c>
      <c r="F63" s="157"/>
      <c r="G63" s="157"/>
      <c r="H63" s="158"/>
      <c r="I63" s="157">
        <v>6</v>
      </c>
      <c r="J63" s="158">
        <v>6</v>
      </c>
      <c r="K63" s="160">
        <v>6</v>
      </c>
      <c r="L63" s="216">
        <f t="shared" ref="L63:L72" si="3">SUM(D63:K63)</f>
        <v>30</v>
      </c>
      <c r="M63" s="80" t="s">
        <v>263</v>
      </c>
      <c r="N63" s="162">
        <v>30</v>
      </c>
    </row>
    <row r="64" spans="2:14" s="21" customFormat="1" x14ac:dyDescent="0.35">
      <c r="B64" s="81" t="s">
        <v>5</v>
      </c>
      <c r="C64" s="138" t="s">
        <v>123</v>
      </c>
      <c r="D64" s="30">
        <v>5</v>
      </c>
      <c r="E64" s="63">
        <v>5</v>
      </c>
      <c r="F64" s="38">
        <v>5</v>
      </c>
      <c r="G64" s="63"/>
      <c r="H64" s="63"/>
      <c r="I64" s="38">
        <v>5</v>
      </c>
      <c r="J64" s="63">
        <v>4</v>
      </c>
      <c r="K64" s="141">
        <v>5</v>
      </c>
      <c r="L64" s="223">
        <f t="shared" si="3"/>
        <v>29</v>
      </c>
      <c r="M64" s="81" t="s">
        <v>263</v>
      </c>
      <c r="N64" s="81">
        <v>29</v>
      </c>
    </row>
    <row r="65" spans="2:14" s="21" customFormat="1" x14ac:dyDescent="0.35">
      <c r="B65" s="81" t="s">
        <v>6</v>
      </c>
      <c r="C65" s="138" t="s">
        <v>169</v>
      </c>
      <c r="D65" s="30">
        <v>4</v>
      </c>
      <c r="E65" s="63">
        <v>4</v>
      </c>
      <c r="F65" s="38">
        <v>6</v>
      </c>
      <c r="G65" s="63"/>
      <c r="H65" s="63"/>
      <c r="I65" s="38">
        <v>4</v>
      </c>
      <c r="J65" s="63">
        <v>5</v>
      </c>
      <c r="K65" s="141">
        <v>5</v>
      </c>
      <c r="L65" s="223">
        <f t="shared" si="3"/>
        <v>28</v>
      </c>
      <c r="M65" s="81" t="s">
        <v>263</v>
      </c>
      <c r="N65" s="117">
        <v>28</v>
      </c>
    </row>
    <row r="66" spans="2:14" s="21" customFormat="1" x14ac:dyDescent="0.35">
      <c r="B66" s="81" t="s">
        <v>7</v>
      </c>
      <c r="C66" s="42" t="s">
        <v>170</v>
      </c>
      <c r="D66" s="30">
        <v>3</v>
      </c>
      <c r="E66" s="63"/>
      <c r="F66" s="38"/>
      <c r="G66" s="38"/>
      <c r="H66" s="63"/>
      <c r="I66" s="38">
        <v>3</v>
      </c>
      <c r="J66" s="63">
        <v>3</v>
      </c>
      <c r="K66" s="141"/>
      <c r="L66" s="223">
        <f t="shared" si="3"/>
        <v>9</v>
      </c>
      <c r="M66" s="81"/>
      <c r="N66" s="117"/>
    </row>
    <row r="67" spans="2:14" s="21" customFormat="1" x14ac:dyDescent="0.35">
      <c r="B67" s="81" t="s">
        <v>8</v>
      </c>
      <c r="C67" s="42" t="s">
        <v>176</v>
      </c>
      <c r="D67" s="30"/>
      <c r="E67" s="63"/>
      <c r="F67" s="38"/>
      <c r="G67" s="38"/>
      <c r="H67" s="63"/>
      <c r="I67" s="38"/>
      <c r="J67" s="63"/>
      <c r="K67" s="141">
        <v>5</v>
      </c>
      <c r="L67" s="223">
        <f t="shared" si="3"/>
        <v>5</v>
      </c>
      <c r="M67" s="81"/>
      <c r="N67" s="23"/>
    </row>
    <row r="68" spans="2:14" s="21" customFormat="1" x14ac:dyDescent="0.35">
      <c r="B68" s="81" t="s">
        <v>13</v>
      </c>
      <c r="C68" s="42" t="s">
        <v>173</v>
      </c>
      <c r="D68" s="30"/>
      <c r="E68" s="63"/>
      <c r="F68" s="38">
        <v>4</v>
      </c>
      <c r="G68" s="38"/>
      <c r="H68" s="63"/>
      <c r="I68" s="38"/>
      <c r="J68" s="63"/>
      <c r="K68" s="141"/>
      <c r="L68" s="223">
        <f t="shared" si="3"/>
        <v>4</v>
      </c>
      <c r="M68" s="81"/>
      <c r="N68" s="48"/>
    </row>
    <row r="69" spans="2:14" s="21" customFormat="1" x14ac:dyDescent="0.35">
      <c r="B69" s="81" t="s">
        <v>177</v>
      </c>
      <c r="C69" s="42" t="s">
        <v>171</v>
      </c>
      <c r="D69" s="30"/>
      <c r="E69" s="63">
        <v>3</v>
      </c>
      <c r="F69" s="38"/>
      <c r="G69" s="63"/>
      <c r="H69" s="63"/>
      <c r="I69" s="38"/>
      <c r="J69" s="63"/>
      <c r="K69" s="141"/>
      <c r="L69" s="223">
        <f t="shared" si="3"/>
        <v>3</v>
      </c>
      <c r="M69" s="81"/>
      <c r="N69" s="23"/>
    </row>
    <row r="70" spans="2:14" s="21" customFormat="1" x14ac:dyDescent="0.35">
      <c r="B70" s="81" t="s">
        <v>177</v>
      </c>
      <c r="C70" s="138" t="s">
        <v>172</v>
      </c>
      <c r="D70" s="30"/>
      <c r="E70" s="63"/>
      <c r="F70" s="38">
        <v>3</v>
      </c>
      <c r="G70" s="63"/>
      <c r="H70" s="63"/>
      <c r="I70" s="38"/>
      <c r="J70" s="38"/>
      <c r="K70" s="146"/>
      <c r="L70" s="223">
        <f t="shared" si="3"/>
        <v>3</v>
      </c>
      <c r="M70" s="225"/>
      <c r="N70" s="190"/>
    </row>
    <row r="71" spans="2:14" x14ac:dyDescent="0.35">
      <c r="B71" s="81" t="s">
        <v>17</v>
      </c>
      <c r="C71" s="42" t="s">
        <v>174</v>
      </c>
      <c r="D71" s="30"/>
      <c r="E71" s="63"/>
      <c r="F71" s="38"/>
      <c r="G71" s="38"/>
      <c r="H71" s="63"/>
      <c r="I71" s="38">
        <v>2</v>
      </c>
      <c r="J71" s="63"/>
      <c r="K71" s="141"/>
      <c r="L71" s="223">
        <f t="shared" si="3"/>
        <v>2</v>
      </c>
      <c r="M71" s="23"/>
      <c r="N71" s="23"/>
    </row>
    <row r="72" spans="2:14" ht="15" thickBot="1" x14ac:dyDescent="0.4">
      <c r="B72" s="83" t="s">
        <v>18</v>
      </c>
      <c r="C72" s="43" t="s">
        <v>175</v>
      </c>
      <c r="D72" s="32"/>
      <c r="E72" s="34"/>
      <c r="F72" s="41"/>
      <c r="G72" s="41"/>
      <c r="H72" s="34"/>
      <c r="I72" s="41">
        <v>1</v>
      </c>
      <c r="J72" s="34"/>
      <c r="K72" s="161"/>
      <c r="L72" s="224">
        <f t="shared" si="3"/>
        <v>1</v>
      </c>
      <c r="M72" s="24"/>
      <c r="N72" s="24"/>
    </row>
    <row r="73" spans="2:14" s="21" customFormat="1" x14ac:dyDescent="0.35">
      <c r="B73" s="46"/>
      <c r="C73" s="46"/>
      <c r="D73" s="50"/>
      <c r="E73" s="50"/>
      <c r="F73" s="50"/>
      <c r="G73" s="50"/>
      <c r="H73" s="50"/>
      <c r="I73" s="50"/>
      <c r="J73" s="25"/>
      <c r="K73" s="25"/>
      <c r="L73" s="25"/>
    </row>
    <row r="74" spans="2:14" s="21" customFormat="1" ht="15" thickBot="1" x14ac:dyDescent="0.4">
      <c r="B74" s="46"/>
      <c r="C74" s="46"/>
      <c r="D74" s="50"/>
      <c r="E74" s="50"/>
      <c r="F74" s="50"/>
      <c r="G74" s="50"/>
      <c r="H74" s="50"/>
      <c r="I74" s="50"/>
      <c r="J74" s="25"/>
      <c r="K74" s="25"/>
      <c r="L74" s="25"/>
    </row>
    <row r="75" spans="2:14" s="21" customFormat="1" ht="15" thickBot="1" x14ac:dyDescent="0.4">
      <c r="B75" s="301" t="s">
        <v>148</v>
      </c>
      <c r="C75" s="310"/>
      <c r="D75" s="302"/>
      <c r="E75" s="302"/>
      <c r="F75" s="302"/>
      <c r="G75" s="302"/>
      <c r="H75" s="302"/>
      <c r="I75" s="302"/>
      <c r="J75" s="302"/>
      <c r="K75" s="302"/>
      <c r="L75" s="303"/>
      <c r="M75" s="199" t="s">
        <v>259</v>
      </c>
      <c r="N75" s="51" t="s">
        <v>259</v>
      </c>
    </row>
    <row r="76" spans="2:14" s="21" customFormat="1" ht="15" thickBot="1" x14ac:dyDescent="0.4">
      <c r="B76" s="56"/>
      <c r="C76" s="36" t="s">
        <v>14</v>
      </c>
      <c r="D76" s="90" t="s">
        <v>71</v>
      </c>
      <c r="E76" s="89" t="s">
        <v>75</v>
      </c>
      <c r="F76" s="170" t="s">
        <v>25</v>
      </c>
      <c r="G76" s="170" t="s">
        <v>76</v>
      </c>
      <c r="H76" s="26" t="s">
        <v>72</v>
      </c>
      <c r="I76" s="171" t="s">
        <v>118</v>
      </c>
      <c r="J76" s="90" t="s">
        <v>119</v>
      </c>
      <c r="K76" s="171" t="s">
        <v>120</v>
      </c>
      <c r="L76" s="36" t="s">
        <v>73</v>
      </c>
      <c r="M76" s="220" t="s">
        <v>261</v>
      </c>
      <c r="N76" s="218" t="s">
        <v>262</v>
      </c>
    </row>
    <row r="77" spans="2:14" s="21" customFormat="1" x14ac:dyDescent="0.35">
      <c r="B77" s="80" t="s">
        <v>4</v>
      </c>
      <c r="C77" s="88" t="s">
        <v>178</v>
      </c>
      <c r="D77" s="159">
        <v>6</v>
      </c>
      <c r="E77" s="158">
        <v>6</v>
      </c>
      <c r="F77" s="157">
        <v>6</v>
      </c>
      <c r="G77" s="157"/>
      <c r="H77" s="158"/>
      <c r="I77" s="157">
        <v>6</v>
      </c>
      <c r="J77" s="158">
        <v>6</v>
      </c>
      <c r="K77" s="160">
        <v>5</v>
      </c>
      <c r="L77" s="166">
        <f t="shared" ref="L77:L85" si="4">SUM(D77:K77)</f>
        <v>35</v>
      </c>
      <c r="M77" s="80"/>
      <c r="N77" s="162"/>
    </row>
    <row r="78" spans="2:14" s="21" customFormat="1" x14ac:dyDescent="0.35">
      <c r="B78" s="81" t="s">
        <v>5</v>
      </c>
      <c r="C78" s="138" t="s">
        <v>180</v>
      </c>
      <c r="D78" s="30"/>
      <c r="E78" s="63">
        <v>3</v>
      </c>
      <c r="F78" s="38">
        <v>5</v>
      </c>
      <c r="G78" s="63">
        <v>6</v>
      </c>
      <c r="H78" s="63">
        <v>6</v>
      </c>
      <c r="I78" s="38">
        <v>4</v>
      </c>
      <c r="J78" s="38">
        <v>2</v>
      </c>
      <c r="K78" s="146">
        <v>4</v>
      </c>
      <c r="L78" s="166">
        <f t="shared" si="4"/>
        <v>30</v>
      </c>
      <c r="M78" s="81" t="s">
        <v>263</v>
      </c>
      <c r="N78" s="81">
        <v>35</v>
      </c>
    </row>
    <row r="79" spans="2:14" s="21" customFormat="1" x14ac:dyDescent="0.35">
      <c r="B79" s="81" t="s">
        <v>6</v>
      </c>
      <c r="C79" s="138" t="s">
        <v>123</v>
      </c>
      <c r="D79" s="30">
        <v>4</v>
      </c>
      <c r="E79" s="63">
        <v>4</v>
      </c>
      <c r="F79" s="38">
        <v>4</v>
      </c>
      <c r="G79" s="63">
        <v>5</v>
      </c>
      <c r="H79" s="63"/>
      <c r="I79" s="38">
        <v>3</v>
      </c>
      <c r="J79" s="63">
        <v>4</v>
      </c>
      <c r="K79" s="141">
        <v>4</v>
      </c>
      <c r="L79" s="166">
        <f t="shared" si="4"/>
        <v>28</v>
      </c>
      <c r="M79" s="81" t="s">
        <v>263</v>
      </c>
      <c r="N79" s="117">
        <v>34</v>
      </c>
    </row>
    <row r="80" spans="2:14" s="21" customFormat="1" x14ac:dyDescent="0.35">
      <c r="B80" s="81" t="s">
        <v>7</v>
      </c>
      <c r="C80" s="138" t="s">
        <v>168</v>
      </c>
      <c r="D80" s="30">
        <v>5</v>
      </c>
      <c r="E80" s="63">
        <v>5</v>
      </c>
      <c r="F80" s="38"/>
      <c r="G80" s="63"/>
      <c r="H80" s="63"/>
      <c r="I80" s="38">
        <v>5</v>
      </c>
      <c r="J80" s="63">
        <v>5</v>
      </c>
      <c r="K80" s="141">
        <v>6</v>
      </c>
      <c r="L80" s="166">
        <f t="shared" si="4"/>
        <v>26</v>
      </c>
      <c r="M80" s="81" t="s">
        <v>263</v>
      </c>
      <c r="N80" s="117">
        <v>30</v>
      </c>
    </row>
    <row r="81" spans="2:14" s="21" customFormat="1" x14ac:dyDescent="0.35">
      <c r="B81" s="81" t="s">
        <v>8</v>
      </c>
      <c r="C81" s="42" t="s">
        <v>181</v>
      </c>
      <c r="D81" s="30">
        <v>3</v>
      </c>
      <c r="E81" s="63">
        <v>2</v>
      </c>
      <c r="F81" s="38">
        <v>3</v>
      </c>
      <c r="G81" s="63">
        <v>4</v>
      </c>
      <c r="H81" s="63">
        <v>4</v>
      </c>
      <c r="I81" s="38">
        <v>2</v>
      </c>
      <c r="J81" s="63">
        <v>1</v>
      </c>
      <c r="K81" s="141">
        <v>2</v>
      </c>
      <c r="L81" s="166">
        <f t="shared" si="4"/>
        <v>21</v>
      </c>
      <c r="M81" s="81" t="s">
        <v>264</v>
      </c>
      <c r="N81" s="23"/>
    </row>
    <row r="82" spans="2:14" s="21" customFormat="1" x14ac:dyDescent="0.35">
      <c r="B82" s="81" t="s">
        <v>13</v>
      </c>
      <c r="C82" s="42" t="s">
        <v>265</v>
      </c>
      <c r="D82" s="30"/>
      <c r="E82" s="63"/>
      <c r="F82" s="38">
        <v>2</v>
      </c>
      <c r="G82" s="38">
        <v>2</v>
      </c>
      <c r="H82" s="63">
        <v>3</v>
      </c>
      <c r="I82" s="38"/>
      <c r="J82" s="63"/>
      <c r="K82" s="141">
        <v>2</v>
      </c>
      <c r="L82" s="166">
        <f t="shared" si="4"/>
        <v>9</v>
      </c>
      <c r="M82" s="81" t="s">
        <v>264</v>
      </c>
      <c r="N82" s="48"/>
    </row>
    <row r="83" spans="2:14" s="21" customFormat="1" x14ac:dyDescent="0.35">
      <c r="B83" s="81" t="s">
        <v>15</v>
      </c>
      <c r="C83" s="42" t="s">
        <v>182</v>
      </c>
      <c r="D83" s="30"/>
      <c r="E83" s="63"/>
      <c r="F83" s="38"/>
      <c r="G83" s="38">
        <v>3</v>
      </c>
      <c r="H83" s="63">
        <v>5</v>
      </c>
      <c r="I83" s="38"/>
      <c r="J83" s="63"/>
      <c r="K83" s="141"/>
      <c r="L83" s="166">
        <f t="shared" si="4"/>
        <v>8</v>
      </c>
      <c r="M83" s="81" t="s">
        <v>264</v>
      </c>
      <c r="N83" s="23"/>
    </row>
    <row r="84" spans="2:14" s="21" customFormat="1" x14ac:dyDescent="0.35">
      <c r="B84" s="81" t="s">
        <v>186</v>
      </c>
      <c r="C84" s="42" t="s">
        <v>179</v>
      </c>
      <c r="D84" s="30">
        <v>2</v>
      </c>
      <c r="E84" s="63"/>
      <c r="F84" s="38"/>
      <c r="G84" s="38"/>
      <c r="H84" s="63"/>
      <c r="I84" s="38"/>
      <c r="J84" s="63"/>
      <c r="K84" s="141"/>
      <c r="L84" s="166">
        <f t="shared" si="4"/>
        <v>2</v>
      </c>
      <c r="M84" s="214" t="s">
        <v>264</v>
      </c>
      <c r="N84" s="190"/>
    </row>
    <row r="85" spans="2:14" s="21" customFormat="1" ht="15" thickBot="1" x14ac:dyDescent="0.4">
      <c r="B85" s="83" t="s">
        <v>186</v>
      </c>
      <c r="C85" s="43" t="s">
        <v>183</v>
      </c>
      <c r="D85" s="32"/>
      <c r="E85" s="34"/>
      <c r="F85" s="41"/>
      <c r="G85" s="41"/>
      <c r="H85" s="34">
        <v>2</v>
      </c>
      <c r="I85" s="41"/>
      <c r="J85" s="34"/>
      <c r="K85" s="161"/>
      <c r="L85" s="169">
        <f t="shared" si="4"/>
        <v>2</v>
      </c>
      <c r="M85" s="83" t="s">
        <v>264</v>
      </c>
      <c r="N85" s="24"/>
    </row>
    <row r="86" spans="2:14" s="21" customFormat="1" x14ac:dyDescent="0.35">
      <c r="B86" s="46"/>
      <c r="C86" s="46"/>
      <c r="D86" s="50"/>
      <c r="E86" s="50"/>
      <c r="F86" s="50"/>
      <c r="G86" s="50"/>
      <c r="H86" s="50"/>
      <c r="I86" s="50"/>
      <c r="J86" s="25"/>
      <c r="K86" s="25"/>
      <c r="L86" s="25"/>
      <c r="M86" s="12"/>
      <c r="N86" s="12"/>
    </row>
    <row r="87" spans="2:14" s="21" customFormat="1" ht="15" thickBot="1" x14ac:dyDescent="0.4">
      <c r="B87" s="46"/>
      <c r="C87" s="46"/>
      <c r="D87" s="50"/>
      <c r="E87" s="50"/>
      <c r="F87" s="50"/>
      <c r="G87" s="50"/>
      <c r="H87" s="50"/>
      <c r="I87" s="50"/>
      <c r="J87" s="25"/>
      <c r="K87" s="25"/>
      <c r="L87" s="25"/>
    </row>
    <row r="88" spans="2:14" s="21" customFormat="1" ht="15" thickBot="1" x14ac:dyDescent="0.4">
      <c r="B88" s="301" t="s">
        <v>149</v>
      </c>
      <c r="C88" s="310"/>
      <c r="D88" s="310"/>
      <c r="E88" s="310"/>
      <c r="F88" s="310"/>
      <c r="G88" s="310"/>
      <c r="H88" s="310"/>
      <c r="I88" s="310"/>
      <c r="J88" s="310"/>
      <c r="K88" s="310"/>
      <c r="L88" s="311"/>
      <c r="M88" s="199" t="s">
        <v>259</v>
      </c>
      <c r="N88" s="51" t="s">
        <v>259</v>
      </c>
    </row>
    <row r="89" spans="2:14" s="21" customFormat="1" ht="15" thickBot="1" x14ac:dyDescent="0.4">
      <c r="B89" s="56"/>
      <c r="C89" s="36" t="s">
        <v>14</v>
      </c>
      <c r="D89" s="90" t="s">
        <v>71</v>
      </c>
      <c r="E89" s="89" t="s">
        <v>198</v>
      </c>
      <c r="F89" s="132" t="s">
        <v>199</v>
      </c>
      <c r="G89" s="132" t="s">
        <v>200</v>
      </c>
      <c r="H89" s="26"/>
      <c r="I89" s="132" t="s">
        <v>118</v>
      </c>
      <c r="J89" s="132" t="s">
        <v>119</v>
      </c>
      <c r="K89" s="26" t="s">
        <v>201</v>
      </c>
      <c r="L89" s="36" t="s">
        <v>73</v>
      </c>
      <c r="M89" s="220" t="s">
        <v>261</v>
      </c>
      <c r="N89" s="218" t="s">
        <v>262</v>
      </c>
    </row>
    <row r="90" spans="2:14" s="21" customFormat="1" x14ac:dyDescent="0.35">
      <c r="B90" s="80" t="s">
        <v>4</v>
      </c>
      <c r="C90" s="184" t="s">
        <v>169</v>
      </c>
      <c r="D90" s="159">
        <v>5</v>
      </c>
      <c r="E90" s="158">
        <v>6</v>
      </c>
      <c r="F90" s="157">
        <v>5</v>
      </c>
      <c r="G90" s="158">
        <v>5</v>
      </c>
      <c r="H90" s="158"/>
      <c r="I90" s="157">
        <v>6</v>
      </c>
      <c r="J90" s="158">
        <v>6</v>
      </c>
      <c r="K90" s="160">
        <v>5</v>
      </c>
      <c r="L90" s="162">
        <f t="shared" ref="L90:L97" si="5">SUM(D90:K90)</f>
        <v>38</v>
      </c>
      <c r="M90" s="80" t="s">
        <v>263</v>
      </c>
      <c r="N90" s="162">
        <v>38</v>
      </c>
    </row>
    <row r="91" spans="2:14" s="21" customFormat="1" x14ac:dyDescent="0.35">
      <c r="B91" s="81" t="s">
        <v>5</v>
      </c>
      <c r="C91" s="138" t="s">
        <v>180</v>
      </c>
      <c r="D91" s="30">
        <v>4</v>
      </c>
      <c r="E91" s="63">
        <v>4</v>
      </c>
      <c r="F91" s="38">
        <v>6</v>
      </c>
      <c r="G91" s="63">
        <v>6</v>
      </c>
      <c r="H91" s="63"/>
      <c r="I91" s="38">
        <v>5</v>
      </c>
      <c r="J91" s="63">
        <v>4</v>
      </c>
      <c r="K91" s="141">
        <v>4</v>
      </c>
      <c r="L91" s="166">
        <f t="shared" si="5"/>
        <v>33</v>
      </c>
      <c r="M91" s="81" t="s">
        <v>263</v>
      </c>
      <c r="N91" s="81">
        <v>33</v>
      </c>
    </row>
    <row r="92" spans="2:14" s="21" customFormat="1" x14ac:dyDescent="0.35">
      <c r="B92" s="81" t="s">
        <v>6</v>
      </c>
      <c r="C92" s="42" t="s">
        <v>123</v>
      </c>
      <c r="D92" s="30">
        <v>6</v>
      </c>
      <c r="E92" s="63">
        <v>5</v>
      </c>
      <c r="F92" s="38">
        <v>3</v>
      </c>
      <c r="G92" s="38">
        <v>2</v>
      </c>
      <c r="H92" s="63"/>
      <c r="I92" s="38">
        <v>3</v>
      </c>
      <c r="J92" s="63">
        <v>5</v>
      </c>
      <c r="K92" s="141">
        <v>6</v>
      </c>
      <c r="L92" s="166">
        <f t="shared" si="5"/>
        <v>30</v>
      </c>
      <c r="M92" s="81" t="s">
        <v>263</v>
      </c>
      <c r="N92" s="117">
        <v>30</v>
      </c>
    </row>
    <row r="93" spans="2:14" s="21" customFormat="1" x14ac:dyDescent="0.35">
      <c r="B93" s="81" t="s">
        <v>7</v>
      </c>
      <c r="C93" s="138" t="s">
        <v>195</v>
      </c>
      <c r="D93" s="30"/>
      <c r="E93" s="63">
        <v>3</v>
      </c>
      <c r="F93" s="38">
        <v>4</v>
      </c>
      <c r="G93" s="63">
        <v>4</v>
      </c>
      <c r="H93" s="63"/>
      <c r="I93" s="38">
        <v>4</v>
      </c>
      <c r="J93" s="38"/>
      <c r="K93" s="146"/>
      <c r="L93" s="166">
        <f t="shared" si="5"/>
        <v>15</v>
      </c>
      <c r="M93" s="81" t="s">
        <v>264</v>
      </c>
      <c r="N93" s="117"/>
    </row>
    <row r="94" spans="2:14" s="21" customFormat="1" x14ac:dyDescent="0.35">
      <c r="B94" s="81" t="s">
        <v>8</v>
      </c>
      <c r="C94" s="42" t="s">
        <v>197</v>
      </c>
      <c r="D94" s="30"/>
      <c r="E94" s="63"/>
      <c r="F94" s="38"/>
      <c r="G94" s="63">
        <v>3</v>
      </c>
      <c r="H94" s="63"/>
      <c r="I94" s="38">
        <v>2</v>
      </c>
      <c r="J94" s="63"/>
      <c r="K94" s="141"/>
      <c r="L94" s="166">
        <f t="shared" si="5"/>
        <v>5</v>
      </c>
      <c r="M94" s="81" t="s">
        <v>264</v>
      </c>
      <c r="N94" s="23"/>
    </row>
    <row r="95" spans="2:14" s="21" customFormat="1" x14ac:dyDescent="0.35">
      <c r="B95" s="82" t="s">
        <v>13</v>
      </c>
      <c r="C95" s="100" t="s">
        <v>193</v>
      </c>
      <c r="D95" s="113">
        <v>3</v>
      </c>
      <c r="E95" s="79"/>
      <c r="F95" s="112"/>
      <c r="G95" s="112"/>
      <c r="H95" s="79"/>
      <c r="I95" s="112"/>
      <c r="J95" s="79"/>
      <c r="K95" s="164"/>
      <c r="L95" s="166">
        <f t="shared" si="5"/>
        <v>3</v>
      </c>
      <c r="M95" s="81"/>
      <c r="N95" s="48"/>
    </row>
    <row r="96" spans="2:14" s="21" customFormat="1" x14ac:dyDescent="0.35">
      <c r="B96" s="82" t="s">
        <v>15</v>
      </c>
      <c r="C96" s="100" t="s">
        <v>194</v>
      </c>
      <c r="D96" s="113">
        <v>2</v>
      </c>
      <c r="E96" s="79"/>
      <c r="F96" s="112"/>
      <c r="G96" s="79"/>
      <c r="H96" s="79"/>
      <c r="I96" s="112"/>
      <c r="J96" s="79"/>
      <c r="K96" s="164"/>
      <c r="L96" s="166">
        <f t="shared" si="5"/>
        <v>2</v>
      </c>
      <c r="M96" s="81" t="s">
        <v>264</v>
      </c>
      <c r="N96" s="23"/>
    </row>
    <row r="97" spans="2:17" ht="15" thickBot="1" x14ac:dyDescent="0.4">
      <c r="B97" s="83" t="s">
        <v>16</v>
      </c>
      <c r="C97" s="43" t="s">
        <v>196</v>
      </c>
      <c r="D97" s="32"/>
      <c r="E97" s="34"/>
      <c r="F97" s="41">
        <v>2</v>
      </c>
      <c r="G97" s="34"/>
      <c r="H97" s="34"/>
      <c r="I97" s="41"/>
      <c r="J97" s="34"/>
      <c r="K97" s="161"/>
      <c r="L97" s="169">
        <f t="shared" si="5"/>
        <v>2</v>
      </c>
      <c r="M97" s="114" t="s">
        <v>264</v>
      </c>
      <c r="N97" s="54"/>
    </row>
    <row r="98" spans="2:17" s="21" customFormat="1" x14ac:dyDescent="0.35">
      <c r="B98" s="46"/>
      <c r="C98" s="46"/>
      <c r="D98" s="50"/>
      <c r="E98" s="50"/>
      <c r="F98" s="50"/>
      <c r="G98" s="50"/>
      <c r="H98" s="50"/>
      <c r="I98" s="50"/>
      <c r="M98" s="12"/>
      <c r="N98" s="12"/>
    </row>
    <row r="99" spans="2:17" s="21" customFormat="1" ht="15" thickBot="1" x14ac:dyDescent="0.4">
      <c r="B99" s="46"/>
      <c r="C99" s="46"/>
      <c r="D99" s="50"/>
      <c r="E99" s="50"/>
      <c r="F99" s="50"/>
      <c r="G99" s="50"/>
      <c r="H99" s="50"/>
      <c r="I99" s="50"/>
      <c r="M99" s="12"/>
      <c r="N99" s="12"/>
    </row>
    <row r="100" spans="2:17" s="21" customFormat="1" ht="15" thickBot="1" x14ac:dyDescent="0.4">
      <c r="B100" s="301" t="s">
        <v>150</v>
      </c>
      <c r="C100" s="310"/>
      <c r="D100" s="310"/>
      <c r="E100" s="310"/>
      <c r="F100" s="310"/>
      <c r="G100" s="310"/>
      <c r="H100" s="310"/>
      <c r="I100" s="310"/>
      <c r="J100" s="310"/>
      <c r="K100" s="310"/>
      <c r="L100" s="311"/>
      <c r="M100" s="199" t="s">
        <v>259</v>
      </c>
      <c r="N100" s="51" t="s">
        <v>259</v>
      </c>
      <c r="Q100" s="21" t="s">
        <v>285</v>
      </c>
    </row>
    <row r="101" spans="2:17" s="21" customFormat="1" ht="15" thickBot="1" x14ac:dyDescent="0.4">
      <c r="B101" s="56"/>
      <c r="C101" s="118" t="s">
        <v>14</v>
      </c>
      <c r="D101" s="142" t="s">
        <v>71</v>
      </c>
      <c r="E101" s="45" t="s">
        <v>75</v>
      </c>
      <c r="F101" s="39" t="s">
        <v>25</v>
      </c>
      <c r="G101" s="39" t="s">
        <v>76</v>
      </c>
      <c r="H101" s="44" t="s">
        <v>72</v>
      </c>
      <c r="I101" s="39" t="s">
        <v>118</v>
      </c>
      <c r="J101" s="39" t="s">
        <v>119</v>
      </c>
      <c r="K101" s="44" t="s">
        <v>120</v>
      </c>
      <c r="L101" s="36" t="s">
        <v>73</v>
      </c>
      <c r="M101" s="220" t="s">
        <v>261</v>
      </c>
      <c r="N101" s="218" t="s">
        <v>262</v>
      </c>
    </row>
    <row r="102" spans="2:17" s="21" customFormat="1" x14ac:dyDescent="0.35">
      <c r="B102" s="120" t="s">
        <v>4</v>
      </c>
      <c r="C102" s="22" t="s">
        <v>221</v>
      </c>
      <c r="D102" s="53"/>
      <c r="E102" s="71"/>
      <c r="F102" s="40"/>
      <c r="G102" s="40">
        <v>6</v>
      </c>
      <c r="H102" s="71">
        <v>6</v>
      </c>
      <c r="I102" s="40"/>
      <c r="J102" s="71"/>
      <c r="K102" s="168"/>
      <c r="L102" s="253">
        <f>SUM(D102:K102)</f>
        <v>12</v>
      </c>
      <c r="M102" s="80" t="s">
        <v>263</v>
      </c>
      <c r="N102" s="162">
        <v>12</v>
      </c>
    </row>
    <row r="103" spans="2:17" s="21" customFormat="1" x14ac:dyDescent="0.35">
      <c r="B103" s="122" t="s">
        <v>5</v>
      </c>
      <c r="C103" s="48" t="s">
        <v>222</v>
      </c>
      <c r="D103" s="62"/>
      <c r="E103" s="63"/>
      <c r="F103" s="38"/>
      <c r="G103" s="63">
        <v>5</v>
      </c>
      <c r="H103" s="63">
        <v>5</v>
      </c>
      <c r="I103" s="38"/>
      <c r="J103" s="63"/>
      <c r="K103" s="141"/>
      <c r="L103" s="37">
        <f t="shared" ref="L103:L114" si="6">SUM(D103:K103)</f>
        <v>10</v>
      </c>
      <c r="M103" s="81" t="s">
        <v>263</v>
      </c>
      <c r="N103" s="81">
        <v>10</v>
      </c>
    </row>
    <row r="104" spans="2:17" s="21" customFormat="1" x14ac:dyDescent="0.35">
      <c r="B104" s="122" t="s">
        <v>6</v>
      </c>
      <c r="C104" s="194" t="s">
        <v>223</v>
      </c>
      <c r="D104" s="193"/>
      <c r="E104" s="192"/>
      <c r="F104" s="63">
        <v>4</v>
      </c>
      <c r="G104" s="192"/>
      <c r="H104" s="63">
        <v>4</v>
      </c>
      <c r="I104" s="192"/>
      <c r="J104" s="192"/>
      <c r="K104" s="252"/>
      <c r="L104" s="37">
        <f t="shared" si="6"/>
        <v>8</v>
      </c>
      <c r="M104" s="81"/>
      <c r="N104" s="117"/>
    </row>
    <row r="105" spans="2:17" s="21" customFormat="1" x14ac:dyDescent="0.35">
      <c r="B105" s="122" t="s">
        <v>7</v>
      </c>
      <c r="C105" s="23" t="s">
        <v>224</v>
      </c>
      <c r="D105" s="62"/>
      <c r="E105" s="63">
        <v>3</v>
      </c>
      <c r="F105" s="38"/>
      <c r="G105" s="38"/>
      <c r="H105" s="63">
        <v>3</v>
      </c>
      <c r="I105" s="38"/>
      <c r="J105" s="63"/>
      <c r="K105" s="141"/>
      <c r="L105" s="37">
        <f t="shared" si="6"/>
        <v>6</v>
      </c>
      <c r="M105" s="81"/>
      <c r="N105" s="117"/>
    </row>
    <row r="106" spans="2:17" s="21" customFormat="1" x14ac:dyDescent="0.35">
      <c r="B106" s="122" t="s">
        <v>8</v>
      </c>
      <c r="C106" s="23" t="s">
        <v>225</v>
      </c>
      <c r="D106" s="62">
        <v>5</v>
      </c>
      <c r="E106" s="63">
        <v>6</v>
      </c>
      <c r="F106" s="38">
        <v>6</v>
      </c>
      <c r="G106" s="38">
        <v>4</v>
      </c>
      <c r="H106" s="63"/>
      <c r="I106" s="38"/>
      <c r="J106" s="63"/>
      <c r="K106" s="141">
        <v>5</v>
      </c>
      <c r="L106" s="37">
        <f t="shared" si="6"/>
        <v>26</v>
      </c>
      <c r="M106" s="81" t="s">
        <v>263</v>
      </c>
      <c r="N106" s="81">
        <v>28</v>
      </c>
    </row>
    <row r="107" spans="2:17" s="21" customFormat="1" x14ac:dyDescent="0.35">
      <c r="B107" s="121" t="s">
        <v>13</v>
      </c>
      <c r="C107" s="48" t="s">
        <v>98</v>
      </c>
      <c r="D107" s="179">
        <v>4</v>
      </c>
      <c r="E107" s="79">
        <v>5</v>
      </c>
      <c r="F107" s="38">
        <v>5</v>
      </c>
      <c r="G107" s="38"/>
      <c r="H107" s="63"/>
      <c r="I107" s="38"/>
      <c r="J107" s="63"/>
      <c r="K107" s="141">
        <v>6</v>
      </c>
      <c r="L107" s="37">
        <f t="shared" si="6"/>
        <v>20</v>
      </c>
      <c r="M107" s="81"/>
      <c r="N107" s="48"/>
    </row>
    <row r="108" spans="2:17" s="21" customFormat="1" x14ac:dyDescent="0.35">
      <c r="B108" s="122" t="s">
        <v>15</v>
      </c>
      <c r="C108" s="23" t="s">
        <v>226</v>
      </c>
      <c r="D108" s="153"/>
      <c r="E108" s="63">
        <v>4</v>
      </c>
      <c r="F108" s="38"/>
      <c r="G108" s="38"/>
      <c r="H108" s="63"/>
      <c r="I108" s="38"/>
      <c r="J108" s="63"/>
      <c r="K108" s="141"/>
      <c r="L108" s="37">
        <f t="shared" si="6"/>
        <v>4</v>
      </c>
      <c r="M108" s="81"/>
      <c r="N108" s="23"/>
    </row>
    <row r="109" spans="2:17" s="21" customFormat="1" x14ac:dyDescent="0.35">
      <c r="B109" s="121" t="s">
        <v>16</v>
      </c>
      <c r="C109" s="23" t="s">
        <v>227</v>
      </c>
      <c r="D109" s="196"/>
      <c r="E109" s="79">
        <v>2</v>
      </c>
      <c r="F109" s="38"/>
      <c r="G109" s="38"/>
      <c r="H109" s="63"/>
      <c r="I109" s="38"/>
      <c r="J109" s="63"/>
      <c r="K109" s="141"/>
      <c r="L109" s="37">
        <f t="shared" si="6"/>
        <v>2</v>
      </c>
      <c r="M109" s="225"/>
      <c r="N109" s="190"/>
    </row>
    <row r="110" spans="2:17" s="21" customFormat="1" x14ac:dyDescent="0.35">
      <c r="B110" s="122" t="s">
        <v>17</v>
      </c>
      <c r="C110" s="23" t="s">
        <v>286</v>
      </c>
      <c r="D110" s="62">
        <v>6</v>
      </c>
      <c r="E110" s="63"/>
      <c r="F110" s="38"/>
      <c r="G110" s="38"/>
      <c r="H110" s="63"/>
      <c r="I110" s="38"/>
      <c r="J110" s="63"/>
      <c r="K110" s="141"/>
      <c r="L110" s="37">
        <f t="shared" si="6"/>
        <v>6</v>
      </c>
      <c r="M110" s="23"/>
      <c r="N110" s="23"/>
    </row>
    <row r="111" spans="2:17" s="21" customFormat="1" x14ac:dyDescent="0.35">
      <c r="B111" s="42"/>
      <c r="C111" s="23"/>
      <c r="D111" s="153"/>
      <c r="E111" s="10"/>
      <c r="F111" s="10"/>
      <c r="G111" s="10"/>
      <c r="H111" s="10"/>
      <c r="I111" s="10"/>
      <c r="J111" s="10"/>
      <c r="K111" s="10"/>
      <c r="L111" s="11"/>
      <c r="M111" s="23"/>
      <c r="N111" s="23"/>
    </row>
    <row r="112" spans="2:17" s="21" customFormat="1" x14ac:dyDescent="0.35">
      <c r="B112" s="121" t="s">
        <v>4</v>
      </c>
      <c r="C112" s="77" t="s">
        <v>287</v>
      </c>
      <c r="D112" s="196">
        <v>6</v>
      </c>
      <c r="E112" s="18">
        <v>5</v>
      </c>
      <c r="F112" s="112"/>
      <c r="G112" s="79">
        <v>6</v>
      </c>
      <c r="H112" s="79"/>
      <c r="I112" s="112"/>
      <c r="J112" s="79"/>
      <c r="K112" s="164">
        <v>6</v>
      </c>
      <c r="L112" s="37">
        <f>SUM(D112:K112)</f>
        <v>23</v>
      </c>
      <c r="M112" s="254"/>
      <c r="N112" s="77"/>
    </row>
    <row r="113" spans="2:14" s="21" customFormat="1" x14ac:dyDescent="0.35">
      <c r="B113" s="121" t="s">
        <v>5</v>
      </c>
      <c r="C113" s="77" t="s">
        <v>220</v>
      </c>
      <c r="D113" s="196">
        <v>5</v>
      </c>
      <c r="E113" s="18">
        <v>6</v>
      </c>
      <c r="F113" s="112"/>
      <c r="G113" s="79">
        <v>5</v>
      </c>
      <c r="H113" s="79"/>
      <c r="I113" s="112"/>
      <c r="J113" s="79"/>
      <c r="K113" s="164">
        <v>5</v>
      </c>
      <c r="L113" s="37">
        <f>SUM(D113:K113)</f>
        <v>21</v>
      </c>
      <c r="M113" s="82" t="s">
        <v>263</v>
      </c>
      <c r="N113" s="82">
        <v>24</v>
      </c>
    </row>
    <row r="114" spans="2:14" s="21" customFormat="1" ht="15" thickBot="1" x14ac:dyDescent="0.4">
      <c r="B114" s="205" t="s">
        <v>6</v>
      </c>
      <c r="C114" s="24" t="s">
        <v>288</v>
      </c>
      <c r="D114" s="195">
        <v>4</v>
      </c>
      <c r="E114" s="16"/>
      <c r="F114" s="41"/>
      <c r="G114" s="34"/>
      <c r="H114" s="34"/>
      <c r="I114" s="41"/>
      <c r="J114" s="41"/>
      <c r="K114" s="156">
        <v>4</v>
      </c>
      <c r="L114" s="197">
        <f t="shared" si="6"/>
        <v>8</v>
      </c>
      <c r="M114" s="24"/>
      <c r="N114" s="24"/>
    </row>
    <row r="115" spans="2:14" x14ac:dyDescent="0.35">
      <c r="B115" s="21"/>
      <c r="C115" s="21"/>
      <c r="D115" s="21"/>
      <c r="E115" s="21"/>
      <c r="F115" s="21"/>
      <c r="G115" s="21"/>
      <c r="H115" s="21"/>
      <c r="I115" s="21"/>
      <c r="J115" s="21"/>
      <c r="K115" s="21"/>
      <c r="L115" s="21"/>
    </row>
    <row r="116" spans="2:14" ht="15" thickBot="1" x14ac:dyDescent="0.4">
      <c r="B116" s="21"/>
      <c r="C116" s="21"/>
      <c r="D116" s="21"/>
      <c r="E116" s="21"/>
      <c r="F116" s="21"/>
      <c r="G116" s="21"/>
      <c r="H116" s="21"/>
      <c r="I116" s="21"/>
      <c r="J116" s="21"/>
      <c r="K116" s="21"/>
      <c r="L116" s="21"/>
    </row>
    <row r="117" spans="2:14" s="21" customFormat="1" ht="15" thickBot="1" x14ac:dyDescent="0.4">
      <c r="B117" s="301" t="s">
        <v>151</v>
      </c>
      <c r="C117" s="310"/>
      <c r="D117" s="310"/>
      <c r="E117" s="310"/>
      <c r="F117" s="310"/>
      <c r="G117" s="310"/>
      <c r="H117" s="310"/>
      <c r="I117" s="310"/>
      <c r="J117" s="310"/>
      <c r="K117" s="310"/>
      <c r="L117" s="311"/>
      <c r="M117" s="199" t="s">
        <v>259</v>
      </c>
      <c r="N117" s="51" t="s">
        <v>259</v>
      </c>
    </row>
    <row r="118" spans="2:14" s="21" customFormat="1" ht="15" thickBot="1" x14ac:dyDescent="0.4">
      <c r="B118" s="56"/>
      <c r="C118" s="36" t="s">
        <v>14</v>
      </c>
      <c r="D118" s="90" t="s">
        <v>71</v>
      </c>
      <c r="E118" s="89" t="s">
        <v>75</v>
      </c>
      <c r="F118" s="132" t="s">
        <v>25</v>
      </c>
      <c r="G118" s="132" t="s">
        <v>76</v>
      </c>
      <c r="H118" s="26" t="s">
        <v>72</v>
      </c>
      <c r="I118" s="132" t="s">
        <v>118</v>
      </c>
      <c r="J118" s="132" t="s">
        <v>119</v>
      </c>
      <c r="K118" s="133" t="s">
        <v>120</v>
      </c>
      <c r="L118" s="36" t="s">
        <v>73</v>
      </c>
      <c r="M118" s="220" t="s">
        <v>261</v>
      </c>
      <c r="N118" s="218" t="s">
        <v>262</v>
      </c>
    </row>
    <row r="119" spans="2:14" s="21" customFormat="1" x14ac:dyDescent="0.35">
      <c r="B119" s="80" t="s">
        <v>4</v>
      </c>
      <c r="C119" s="213" t="s">
        <v>169</v>
      </c>
      <c r="D119" s="159">
        <v>5</v>
      </c>
      <c r="E119" s="158">
        <v>5</v>
      </c>
      <c r="F119" s="157">
        <v>6</v>
      </c>
      <c r="G119" s="158">
        <v>6</v>
      </c>
      <c r="H119" s="158"/>
      <c r="I119" s="157">
        <v>4</v>
      </c>
      <c r="J119" s="158">
        <v>4</v>
      </c>
      <c r="K119" s="160">
        <v>3</v>
      </c>
      <c r="L119" s="223">
        <f>SUM(D119:K119)</f>
        <v>33</v>
      </c>
      <c r="M119" s="80" t="s">
        <v>263</v>
      </c>
      <c r="N119" s="80">
        <v>36</v>
      </c>
    </row>
    <row r="120" spans="2:14" s="21" customFormat="1" x14ac:dyDescent="0.35">
      <c r="B120" s="81" t="s">
        <v>5</v>
      </c>
      <c r="C120" s="42" t="s">
        <v>123</v>
      </c>
      <c r="D120" s="30">
        <v>6</v>
      </c>
      <c r="E120" s="63">
        <v>4</v>
      </c>
      <c r="F120" s="38">
        <v>5</v>
      </c>
      <c r="G120" s="38">
        <v>2</v>
      </c>
      <c r="H120" s="63"/>
      <c r="I120" s="38">
        <v>5</v>
      </c>
      <c r="J120" s="63">
        <v>2</v>
      </c>
      <c r="K120" s="141">
        <v>0</v>
      </c>
      <c r="L120" s="223">
        <f>SUM(D120:K120)</f>
        <v>24</v>
      </c>
      <c r="M120" s="81" t="s">
        <v>263</v>
      </c>
      <c r="N120" s="117">
        <v>33</v>
      </c>
    </row>
    <row r="121" spans="2:14" s="21" customFormat="1" x14ac:dyDescent="0.35">
      <c r="B121" s="81" t="s">
        <v>6</v>
      </c>
      <c r="C121" s="138" t="s">
        <v>239</v>
      </c>
      <c r="D121" s="30"/>
      <c r="E121" s="63">
        <v>6</v>
      </c>
      <c r="F121" s="38"/>
      <c r="G121" s="63"/>
      <c r="H121" s="63"/>
      <c r="I121" s="38">
        <v>6</v>
      </c>
      <c r="J121" s="63">
        <v>6</v>
      </c>
      <c r="K121" s="141">
        <v>6</v>
      </c>
      <c r="L121" s="198">
        <v>24</v>
      </c>
      <c r="M121" s="81"/>
      <c r="N121" s="117"/>
    </row>
    <row r="122" spans="2:14" s="21" customFormat="1" x14ac:dyDescent="0.35">
      <c r="B122" s="81" t="s">
        <v>7</v>
      </c>
      <c r="C122" s="138" t="s">
        <v>240</v>
      </c>
      <c r="D122" s="30"/>
      <c r="E122" s="63">
        <v>3</v>
      </c>
      <c r="F122" s="38">
        <v>4</v>
      </c>
      <c r="G122" s="63">
        <v>5</v>
      </c>
      <c r="H122" s="63">
        <v>6</v>
      </c>
      <c r="I122" s="38"/>
      <c r="J122" s="63"/>
      <c r="K122" s="141"/>
      <c r="L122" s="198">
        <v>18</v>
      </c>
      <c r="M122" s="81"/>
      <c r="N122" s="23"/>
    </row>
    <row r="123" spans="2:14" s="21" customFormat="1" x14ac:dyDescent="0.35">
      <c r="B123" s="81" t="s">
        <v>8</v>
      </c>
      <c r="C123" s="42" t="s">
        <v>241</v>
      </c>
      <c r="D123" s="30"/>
      <c r="E123" s="63"/>
      <c r="F123" s="38"/>
      <c r="G123" s="38"/>
      <c r="H123" s="63"/>
      <c r="I123" s="38">
        <v>3</v>
      </c>
      <c r="J123" s="63">
        <v>5</v>
      </c>
      <c r="K123" s="141">
        <v>1</v>
      </c>
      <c r="L123" s="198">
        <v>9</v>
      </c>
      <c r="M123" s="23"/>
      <c r="N123" s="23"/>
    </row>
    <row r="124" spans="2:14" s="21" customFormat="1" x14ac:dyDescent="0.35">
      <c r="B124" s="215" t="s">
        <v>13</v>
      </c>
      <c r="C124" s="42" t="s">
        <v>246</v>
      </c>
      <c r="D124" s="30"/>
      <c r="E124" s="63"/>
      <c r="F124" s="38">
        <v>3</v>
      </c>
      <c r="G124" s="38"/>
      <c r="H124" s="63">
        <v>5</v>
      </c>
      <c r="I124" s="38"/>
      <c r="J124" s="63"/>
      <c r="K124" s="141"/>
      <c r="L124" s="198">
        <v>8</v>
      </c>
      <c r="M124" s="226"/>
      <c r="N124" s="48"/>
    </row>
    <row r="125" spans="2:14" s="21" customFormat="1" x14ac:dyDescent="0.35">
      <c r="B125" s="81" t="s">
        <v>15</v>
      </c>
      <c r="C125" s="42" t="s">
        <v>245</v>
      </c>
      <c r="D125" s="30"/>
      <c r="E125" s="63"/>
      <c r="F125" s="38"/>
      <c r="G125" s="38"/>
      <c r="H125" s="63"/>
      <c r="I125" s="38">
        <v>2</v>
      </c>
      <c r="J125" s="63">
        <v>3</v>
      </c>
      <c r="K125" s="141">
        <v>3</v>
      </c>
      <c r="L125" s="198">
        <v>8</v>
      </c>
      <c r="M125" s="77"/>
      <c r="N125" s="77"/>
    </row>
    <row r="126" spans="2:14" s="21" customFormat="1" x14ac:dyDescent="0.35">
      <c r="B126" s="81" t="s">
        <v>16</v>
      </c>
      <c r="C126" s="138" t="s">
        <v>238</v>
      </c>
      <c r="D126" s="30">
        <v>4</v>
      </c>
      <c r="E126" s="63"/>
      <c r="F126" s="38"/>
      <c r="G126" s="63">
        <v>4</v>
      </c>
      <c r="H126" s="63"/>
      <c r="I126" s="38"/>
      <c r="J126" s="38"/>
      <c r="K126" s="146"/>
      <c r="L126" s="198">
        <v>8</v>
      </c>
      <c r="M126" s="23"/>
      <c r="N126" s="23"/>
    </row>
    <row r="127" spans="2:14" s="21" customFormat="1" x14ac:dyDescent="0.35">
      <c r="B127" s="81" t="s">
        <v>17</v>
      </c>
      <c r="C127" s="42" t="s">
        <v>243</v>
      </c>
      <c r="D127" s="30"/>
      <c r="E127" s="63"/>
      <c r="F127" s="38"/>
      <c r="G127" s="38">
        <v>3</v>
      </c>
      <c r="H127" s="63">
        <v>4</v>
      </c>
      <c r="I127" s="38"/>
      <c r="J127" s="63"/>
      <c r="K127" s="141"/>
      <c r="L127" s="198">
        <v>7</v>
      </c>
      <c r="M127" s="77"/>
      <c r="N127" s="77"/>
    </row>
    <row r="128" spans="2:14" s="21" customFormat="1" x14ac:dyDescent="0.35">
      <c r="B128" s="81" t="s">
        <v>18</v>
      </c>
      <c r="C128" s="138" t="s">
        <v>236</v>
      </c>
      <c r="D128" s="30"/>
      <c r="E128" s="63"/>
      <c r="F128" s="38"/>
      <c r="G128" s="63"/>
      <c r="H128" s="63"/>
      <c r="I128" s="38"/>
      <c r="J128" s="63"/>
      <c r="K128" s="141">
        <v>5</v>
      </c>
      <c r="L128" s="198">
        <v>5</v>
      </c>
      <c r="M128" s="81" t="s">
        <v>263</v>
      </c>
      <c r="N128" s="117">
        <v>6</v>
      </c>
    </row>
    <row r="129" spans="2:14" s="21" customFormat="1" x14ac:dyDescent="0.35">
      <c r="B129" s="81" t="s">
        <v>19</v>
      </c>
      <c r="C129" s="42" t="s">
        <v>237</v>
      </c>
      <c r="D129" s="30"/>
      <c r="E129" s="63"/>
      <c r="F129" s="38"/>
      <c r="G129" s="63"/>
      <c r="H129" s="63"/>
      <c r="I129" s="38"/>
      <c r="J129" s="63"/>
      <c r="K129" s="141">
        <v>5</v>
      </c>
      <c r="L129" s="198">
        <v>5</v>
      </c>
      <c r="M129" s="81" t="s">
        <v>263</v>
      </c>
      <c r="N129" s="81">
        <v>6</v>
      </c>
    </row>
    <row r="130" spans="2:14" x14ac:dyDescent="0.35">
      <c r="B130" s="81" t="s">
        <v>24</v>
      </c>
      <c r="C130" s="42" t="s">
        <v>242</v>
      </c>
      <c r="D130" s="30">
        <v>3</v>
      </c>
      <c r="E130" s="63"/>
      <c r="F130" s="38"/>
      <c r="G130" s="38"/>
      <c r="H130" s="63"/>
      <c r="I130" s="38"/>
      <c r="J130" s="63"/>
      <c r="K130" s="141"/>
      <c r="L130" s="198">
        <v>3</v>
      </c>
      <c r="M130" s="81"/>
      <c r="N130" s="23"/>
    </row>
    <row r="131" spans="2:14" ht="15" thickBot="1" x14ac:dyDescent="0.4">
      <c r="B131" s="83" t="s">
        <v>266</v>
      </c>
      <c r="C131" s="43" t="s">
        <v>244</v>
      </c>
      <c r="D131" s="32"/>
      <c r="E131" s="34"/>
      <c r="F131" s="41"/>
      <c r="G131" s="41"/>
      <c r="H131" s="34">
        <v>3</v>
      </c>
      <c r="I131" s="41"/>
      <c r="J131" s="34"/>
      <c r="K131" s="161"/>
      <c r="L131" s="217">
        <v>3</v>
      </c>
      <c r="M131" s="24"/>
      <c r="N131" s="24"/>
    </row>
    <row r="132" spans="2:14" s="21" customFormat="1" x14ac:dyDescent="0.35">
      <c r="B132" s="46"/>
      <c r="C132" s="46"/>
      <c r="D132" s="50"/>
      <c r="E132" s="50"/>
      <c r="F132" s="50"/>
      <c r="G132" s="50"/>
      <c r="H132" s="50"/>
      <c r="I132" s="50"/>
    </row>
    <row r="133" spans="2:14" s="21" customFormat="1" ht="15" thickBot="1" x14ac:dyDescent="0.4">
      <c r="B133" s="46"/>
      <c r="C133" s="46"/>
      <c r="D133" s="50"/>
      <c r="E133" s="50"/>
      <c r="F133" s="50"/>
      <c r="G133" s="50"/>
      <c r="H133" s="50"/>
      <c r="I133" s="50"/>
    </row>
    <row r="134" spans="2:14" s="21" customFormat="1" ht="15" thickBot="1" x14ac:dyDescent="0.4">
      <c r="B134" s="301" t="s">
        <v>152</v>
      </c>
      <c r="C134" s="310"/>
      <c r="D134" s="310"/>
      <c r="E134" s="310"/>
      <c r="F134" s="310"/>
      <c r="G134" s="310"/>
      <c r="H134" s="310"/>
      <c r="I134" s="310"/>
      <c r="J134" s="310"/>
      <c r="K134" s="310"/>
      <c r="L134" s="311"/>
      <c r="M134" s="199" t="s">
        <v>259</v>
      </c>
      <c r="N134" s="51" t="s">
        <v>259</v>
      </c>
    </row>
    <row r="135" spans="2:14" s="21" customFormat="1" ht="15" thickBot="1" x14ac:dyDescent="0.4">
      <c r="B135" s="56"/>
      <c r="C135" s="36" t="s">
        <v>14</v>
      </c>
      <c r="D135" s="132" t="s">
        <v>71</v>
      </c>
      <c r="E135" s="89" t="s">
        <v>75</v>
      </c>
      <c r="F135" s="132" t="s">
        <v>25</v>
      </c>
      <c r="G135" s="132" t="s">
        <v>76</v>
      </c>
      <c r="H135" s="26" t="s">
        <v>72</v>
      </c>
      <c r="I135" s="132" t="s">
        <v>118</v>
      </c>
      <c r="J135" s="132" t="s">
        <v>119</v>
      </c>
      <c r="K135" s="26" t="s">
        <v>120</v>
      </c>
      <c r="L135" s="36" t="s">
        <v>73</v>
      </c>
      <c r="M135" s="220" t="s">
        <v>261</v>
      </c>
      <c r="N135" s="218" t="s">
        <v>262</v>
      </c>
    </row>
    <row r="136" spans="2:14" s="21" customFormat="1" x14ac:dyDescent="0.35">
      <c r="B136" s="80" t="s">
        <v>4</v>
      </c>
      <c r="C136" s="88" t="s">
        <v>169</v>
      </c>
      <c r="D136" s="159">
        <v>6</v>
      </c>
      <c r="E136" s="158">
        <v>6</v>
      </c>
      <c r="F136" s="157">
        <v>6</v>
      </c>
      <c r="G136" s="157">
        <v>6</v>
      </c>
      <c r="H136" s="158"/>
      <c r="I136" s="157">
        <v>6</v>
      </c>
      <c r="J136" s="158">
        <v>6</v>
      </c>
      <c r="K136" s="160">
        <v>6</v>
      </c>
      <c r="L136" s="162">
        <f t="shared" ref="L136:L144" si="7">SUM(D136:K136)</f>
        <v>42</v>
      </c>
      <c r="M136" s="80" t="s">
        <v>263</v>
      </c>
      <c r="N136" s="162">
        <v>42</v>
      </c>
    </row>
    <row r="137" spans="2:14" s="21" customFormat="1" x14ac:dyDescent="0.35">
      <c r="B137" s="81" t="s">
        <v>5</v>
      </c>
      <c r="C137" s="42" t="s">
        <v>111</v>
      </c>
      <c r="D137" s="30"/>
      <c r="E137" s="63">
        <v>5</v>
      </c>
      <c r="F137" s="38">
        <v>3</v>
      </c>
      <c r="G137" s="38">
        <v>5</v>
      </c>
      <c r="H137" s="63">
        <v>5</v>
      </c>
      <c r="I137" s="38">
        <v>3</v>
      </c>
      <c r="J137" s="63">
        <v>5</v>
      </c>
      <c r="K137" s="141">
        <v>4</v>
      </c>
      <c r="L137" s="166">
        <f t="shared" si="7"/>
        <v>30</v>
      </c>
      <c r="M137" s="81" t="s">
        <v>264</v>
      </c>
      <c r="N137" s="81"/>
    </row>
    <row r="138" spans="2:14" s="21" customFormat="1" x14ac:dyDescent="0.35">
      <c r="B138" s="81" t="s">
        <v>6</v>
      </c>
      <c r="C138" s="42" t="s">
        <v>254</v>
      </c>
      <c r="D138" s="30"/>
      <c r="E138" s="63">
        <v>4</v>
      </c>
      <c r="F138" s="38">
        <v>5</v>
      </c>
      <c r="G138" s="63">
        <v>3</v>
      </c>
      <c r="H138" s="63">
        <v>6</v>
      </c>
      <c r="I138" s="38">
        <v>4</v>
      </c>
      <c r="J138" s="63">
        <v>4</v>
      </c>
      <c r="K138" s="141"/>
      <c r="L138" s="166">
        <f t="shared" si="7"/>
        <v>26</v>
      </c>
      <c r="M138" s="81" t="s">
        <v>264</v>
      </c>
      <c r="N138" s="117"/>
    </row>
    <row r="139" spans="2:14" s="21" customFormat="1" x14ac:dyDescent="0.35">
      <c r="B139" s="81" t="s">
        <v>7</v>
      </c>
      <c r="C139" s="138" t="s">
        <v>253</v>
      </c>
      <c r="D139" s="30">
        <v>4</v>
      </c>
      <c r="E139" s="63"/>
      <c r="F139" s="38">
        <v>4</v>
      </c>
      <c r="G139" s="63">
        <v>4</v>
      </c>
      <c r="H139" s="63"/>
      <c r="I139" s="38">
        <v>5</v>
      </c>
      <c r="J139" s="63"/>
      <c r="K139" s="141">
        <v>5</v>
      </c>
      <c r="L139" s="166">
        <f t="shared" si="7"/>
        <v>22</v>
      </c>
      <c r="M139" s="81" t="s">
        <v>263</v>
      </c>
      <c r="N139" s="117">
        <v>22</v>
      </c>
    </row>
    <row r="140" spans="2:14" s="21" customFormat="1" x14ac:dyDescent="0.35">
      <c r="B140" s="81" t="s">
        <v>8</v>
      </c>
      <c r="C140" s="138" t="s">
        <v>123</v>
      </c>
      <c r="D140" s="30">
        <v>5</v>
      </c>
      <c r="E140" s="63">
        <v>3</v>
      </c>
      <c r="F140" s="38"/>
      <c r="G140" s="63"/>
      <c r="H140" s="63"/>
      <c r="I140" s="38">
        <v>1</v>
      </c>
      <c r="J140" s="63">
        <v>2</v>
      </c>
      <c r="K140" s="141">
        <v>1</v>
      </c>
      <c r="L140" s="166">
        <f t="shared" si="7"/>
        <v>12</v>
      </c>
      <c r="M140" s="81" t="s">
        <v>263</v>
      </c>
      <c r="N140" s="81">
        <v>12</v>
      </c>
    </row>
    <row r="141" spans="2:14" s="21" customFormat="1" x14ac:dyDescent="0.35">
      <c r="B141" s="82" t="s">
        <v>13</v>
      </c>
      <c r="C141" s="191" t="s">
        <v>255</v>
      </c>
      <c r="D141" s="113"/>
      <c r="E141" s="79"/>
      <c r="F141" s="112">
        <v>2</v>
      </c>
      <c r="G141" s="79"/>
      <c r="H141" s="79"/>
      <c r="I141" s="112">
        <v>2</v>
      </c>
      <c r="J141" s="112">
        <v>4</v>
      </c>
      <c r="K141" s="144">
        <v>3</v>
      </c>
      <c r="L141" s="166">
        <f t="shared" si="7"/>
        <v>11</v>
      </c>
      <c r="M141" s="81" t="s">
        <v>264</v>
      </c>
      <c r="N141" s="48"/>
    </row>
    <row r="142" spans="2:14" s="21" customFormat="1" x14ac:dyDescent="0.35">
      <c r="B142" s="82" t="s">
        <v>15</v>
      </c>
      <c r="C142" s="100" t="s">
        <v>257</v>
      </c>
      <c r="D142" s="113"/>
      <c r="E142" s="79"/>
      <c r="F142" s="112"/>
      <c r="G142" s="79"/>
      <c r="H142" s="79">
        <v>4</v>
      </c>
      <c r="I142" s="112"/>
      <c r="J142" s="79"/>
      <c r="K142" s="164"/>
      <c r="L142" s="166">
        <f t="shared" si="7"/>
        <v>4</v>
      </c>
      <c r="M142" s="81"/>
      <c r="N142" s="23"/>
    </row>
    <row r="143" spans="2:14" s="21" customFormat="1" x14ac:dyDescent="0.35">
      <c r="B143" s="82" t="s">
        <v>16</v>
      </c>
      <c r="C143" s="100" t="s">
        <v>258</v>
      </c>
      <c r="D143" s="113"/>
      <c r="E143" s="79"/>
      <c r="F143" s="112"/>
      <c r="G143" s="79"/>
      <c r="H143" s="79">
        <v>3</v>
      </c>
      <c r="I143" s="112"/>
      <c r="J143" s="79"/>
      <c r="K143" s="164"/>
      <c r="L143" s="166">
        <f t="shared" si="7"/>
        <v>3</v>
      </c>
      <c r="M143" s="225"/>
      <c r="N143" s="190"/>
    </row>
    <row r="144" spans="2:14" s="21" customFormat="1" ht="15" thickBot="1" x14ac:dyDescent="0.4">
      <c r="B144" s="83" t="s">
        <v>17</v>
      </c>
      <c r="C144" s="43" t="s">
        <v>256</v>
      </c>
      <c r="D144" s="32"/>
      <c r="E144" s="34"/>
      <c r="F144" s="41"/>
      <c r="G144" s="34"/>
      <c r="H144" s="34"/>
      <c r="I144" s="41"/>
      <c r="J144" s="34"/>
      <c r="K144" s="161">
        <v>2</v>
      </c>
      <c r="L144" s="169">
        <f t="shared" si="7"/>
        <v>2</v>
      </c>
      <c r="M144" s="83" t="s">
        <v>263</v>
      </c>
      <c r="N144" s="24"/>
    </row>
    <row r="145" spans="2:15" x14ac:dyDescent="0.35">
      <c r="B145" s="21"/>
      <c r="C145" s="21"/>
      <c r="D145" s="21"/>
      <c r="E145" s="21"/>
      <c r="F145" s="21"/>
      <c r="G145" s="21"/>
      <c r="H145" s="21"/>
      <c r="I145" s="21"/>
      <c r="J145" s="21"/>
      <c r="K145" s="21"/>
      <c r="L145" s="21"/>
      <c r="M145" s="12"/>
      <c r="N145" s="12"/>
    </row>
    <row r="146" spans="2:15" s="21" customFormat="1" ht="15" thickBot="1" x14ac:dyDescent="0.4"/>
    <row r="147" spans="2:15" s="21" customFormat="1" ht="15" thickBot="1" x14ac:dyDescent="0.4">
      <c r="B147" s="301" t="s">
        <v>153</v>
      </c>
      <c r="C147" s="302"/>
      <c r="D147" s="302"/>
      <c r="E147" s="302"/>
      <c r="F147" s="302"/>
      <c r="G147" s="302"/>
      <c r="H147" s="302"/>
      <c r="I147" s="302"/>
      <c r="J147" s="302"/>
      <c r="K147" s="302"/>
      <c r="L147" s="303"/>
      <c r="M147" s="199" t="s">
        <v>259</v>
      </c>
      <c r="N147" s="51" t="s">
        <v>259</v>
      </c>
    </row>
    <row r="148" spans="2:15" s="21" customFormat="1" ht="15" thickBot="1" x14ac:dyDescent="0.4">
      <c r="B148" s="56"/>
      <c r="C148" s="36" t="s">
        <v>14</v>
      </c>
      <c r="D148" s="132" t="s">
        <v>71</v>
      </c>
      <c r="E148" s="89" t="s">
        <v>75</v>
      </c>
      <c r="F148" s="132" t="s">
        <v>25</v>
      </c>
      <c r="G148" s="132" t="s">
        <v>76</v>
      </c>
      <c r="H148" s="26" t="s">
        <v>72</v>
      </c>
      <c r="I148" s="132" t="s">
        <v>118</v>
      </c>
      <c r="J148" s="132" t="s">
        <v>119</v>
      </c>
      <c r="K148" s="26" t="s">
        <v>120</v>
      </c>
      <c r="L148" s="36" t="s">
        <v>73</v>
      </c>
      <c r="M148" s="220" t="s">
        <v>261</v>
      </c>
      <c r="N148" s="218" t="s">
        <v>262</v>
      </c>
    </row>
    <row r="149" spans="2:15" s="21" customFormat="1" x14ac:dyDescent="0.35">
      <c r="B149" s="80" t="s">
        <v>4</v>
      </c>
      <c r="C149" s="88" t="s">
        <v>99</v>
      </c>
      <c r="D149" s="159">
        <v>6</v>
      </c>
      <c r="E149" s="158">
        <v>5</v>
      </c>
      <c r="F149" s="157">
        <v>4</v>
      </c>
      <c r="G149" s="157">
        <v>3</v>
      </c>
      <c r="H149" s="158">
        <v>3</v>
      </c>
      <c r="I149" s="157">
        <v>4</v>
      </c>
      <c r="J149" s="158">
        <v>4</v>
      </c>
      <c r="K149" s="160">
        <v>6</v>
      </c>
      <c r="L149" s="162">
        <f>SUM(D149:K149)</f>
        <v>35</v>
      </c>
      <c r="M149" s="80" t="s">
        <v>264</v>
      </c>
      <c r="N149" s="162"/>
    </row>
    <row r="150" spans="2:15" s="21" customFormat="1" x14ac:dyDescent="0.35">
      <c r="B150" s="81" t="s">
        <v>5</v>
      </c>
      <c r="C150" s="138" t="s">
        <v>169</v>
      </c>
      <c r="D150" s="30">
        <v>5</v>
      </c>
      <c r="E150" s="63">
        <v>6</v>
      </c>
      <c r="F150" s="38">
        <v>5</v>
      </c>
      <c r="G150" s="63">
        <v>5</v>
      </c>
      <c r="H150" s="63"/>
      <c r="I150" s="38">
        <v>6</v>
      </c>
      <c r="J150" s="63">
        <v>6</v>
      </c>
      <c r="K150" s="141">
        <v>5</v>
      </c>
      <c r="L150" s="166">
        <f t="shared" ref="L150:L155" si="8">SUM(D150:K150)</f>
        <v>38</v>
      </c>
      <c r="M150" s="81" t="s">
        <v>263</v>
      </c>
      <c r="N150" s="81">
        <v>38</v>
      </c>
    </row>
    <row r="151" spans="2:15" s="21" customFormat="1" x14ac:dyDescent="0.35">
      <c r="B151" s="81" t="s">
        <v>6</v>
      </c>
      <c r="C151" s="138" t="s">
        <v>180</v>
      </c>
      <c r="D151" s="30">
        <v>4</v>
      </c>
      <c r="E151" s="63">
        <v>4</v>
      </c>
      <c r="F151" s="38">
        <v>6</v>
      </c>
      <c r="G151" s="63">
        <v>6</v>
      </c>
      <c r="H151" s="63">
        <v>6</v>
      </c>
      <c r="I151" s="38">
        <v>5</v>
      </c>
      <c r="J151" s="63">
        <v>5</v>
      </c>
      <c r="K151" s="141">
        <v>5</v>
      </c>
      <c r="L151" s="166">
        <f t="shared" si="8"/>
        <v>41</v>
      </c>
      <c r="M151" s="81" t="s">
        <v>263</v>
      </c>
      <c r="N151" s="117">
        <v>41</v>
      </c>
    </row>
    <row r="152" spans="2:15" x14ac:dyDescent="0.35">
      <c r="B152" s="81" t="s">
        <v>7</v>
      </c>
      <c r="C152" s="42" t="s">
        <v>277</v>
      </c>
      <c r="D152" s="30">
        <v>3</v>
      </c>
      <c r="E152" s="63">
        <v>3</v>
      </c>
      <c r="F152" s="38"/>
      <c r="G152" s="38"/>
      <c r="H152" s="63"/>
      <c r="I152" s="38">
        <v>3</v>
      </c>
      <c r="J152" s="63">
        <v>2</v>
      </c>
      <c r="K152" s="141">
        <v>3</v>
      </c>
      <c r="L152" s="166">
        <f t="shared" si="8"/>
        <v>14</v>
      </c>
      <c r="M152" s="81"/>
      <c r="N152" s="117"/>
    </row>
    <row r="153" spans="2:15" s="21" customFormat="1" x14ac:dyDescent="0.35">
      <c r="B153" s="81" t="s">
        <v>8</v>
      </c>
      <c r="C153" s="42" t="s">
        <v>279</v>
      </c>
      <c r="D153" s="30"/>
      <c r="E153" s="63"/>
      <c r="F153" s="38"/>
      <c r="G153" s="38"/>
      <c r="H153" s="63">
        <v>5</v>
      </c>
      <c r="I153" s="38"/>
      <c r="J153" s="63"/>
      <c r="K153" s="141"/>
      <c r="L153" s="166">
        <f t="shared" si="8"/>
        <v>5</v>
      </c>
      <c r="M153" s="81" t="s">
        <v>264</v>
      </c>
      <c r="N153" s="117"/>
    </row>
    <row r="154" spans="2:15" x14ac:dyDescent="0.35">
      <c r="B154" s="81" t="s">
        <v>13</v>
      </c>
      <c r="C154" s="42" t="s">
        <v>278</v>
      </c>
      <c r="D154" s="30"/>
      <c r="E154" s="63"/>
      <c r="F154" s="38">
        <v>3</v>
      </c>
      <c r="G154" s="63"/>
      <c r="H154" s="63">
        <v>4</v>
      </c>
      <c r="I154" s="38"/>
      <c r="J154" s="63"/>
      <c r="K154" s="141"/>
      <c r="L154" s="166">
        <f t="shared" si="8"/>
        <v>7</v>
      </c>
      <c r="M154" s="81" t="s">
        <v>264</v>
      </c>
      <c r="N154" s="81"/>
    </row>
    <row r="155" spans="2:15" ht="15" thickBot="1" x14ac:dyDescent="0.4">
      <c r="B155" s="83" t="s">
        <v>15</v>
      </c>
      <c r="C155" s="145" t="s">
        <v>253</v>
      </c>
      <c r="D155" s="32"/>
      <c r="E155" s="34"/>
      <c r="F155" s="41"/>
      <c r="G155" s="34">
        <v>4</v>
      </c>
      <c r="H155" s="34"/>
      <c r="I155" s="41"/>
      <c r="J155" s="41">
        <v>3</v>
      </c>
      <c r="K155" s="156">
        <v>4</v>
      </c>
      <c r="L155" s="169">
        <f t="shared" si="8"/>
        <v>11</v>
      </c>
      <c r="M155" s="83" t="s">
        <v>263</v>
      </c>
      <c r="N155" s="114">
        <v>11</v>
      </c>
    </row>
    <row r="156" spans="2:15" x14ac:dyDescent="0.35">
      <c r="B156" s="21"/>
      <c r="C156" s="21"/>
      <c r="D156" s="21"/>
      <c r="E156" s="21"/>
      <c r="F156" s="21"/>
      <c r="G156" s="21"/>
      <c r="H156" s="21"/>
      <c r="I156" s="21"/>
      <c r="J156" s="21"/>
      <c r="K156" s="21"/>
      <c r="L156" s="21"/>
      <c r="O156" s="21"/>
    </row>
    <row r="157" spans="2:15" s="21" customFormat="1" ht="15" thickBot="1" x14ac:dyDescent="0.4"/>
    <row r="158" spans="2:15" s="21" customFormat="1" ht="15" thickBot="1" x14ac:dyDescent="0.4">
      <c r="B158" s="301" t="s">
        <v>154</v>
      </c>
      <c r="C158" s="310"/>
      <c r="D158" s="310"/>
      <c r="E158" s="310"/>
      <c r="F158" s="310"/>
      <c r="G158" s="310"/>
      <c r="H158" s="310"/>
      <c r="I158" s="310"/>
      <c r="J158" s="310"/>
      <c r="K158" s="310"/>
      <c r="L158" s="311"/>
      <c r="M158" s="199" t="s">
        <v>259</v>
      </c>
      <c r="N158" s="51" t="s">
        <v>259</v>
      </c>
    </row>
    <row r="159" spans="2:15" s="21" customFormat="1" ht="15" thickBot="1" x14ac:dyDescent="0.4">
      <c r="B159" s="56"/>
      <c r="C159" s="36" t="s">
        <v>14</v>
      </c>
      <c r="D159" s="132" t="s">
        <v>71</v>
      </c>
      <c r="E159" s="89" t="s">
        <v>75</v>
      </c>
      <c r="F159" s="132" t="s">
        <v>25</v>
      </c>
      <c r="G159" s="132" t="s">
        <v>76</v>
      </c>
      <c r="H159" s="26" t="s">
        <v>72</v>
      </c>
      <c r="I159" s="132" t="s">
        <v>118</v>
      </c>
      <c r="J159" s="132" t="s">
        <v>119</v>
      </c>
      <c r="K159" s="26" t="s">
        <v>120</v>
      </c>
      <c r="L159" s="36" t="s">
        <v>73</v>
      </c>
      <c r="M159" s="220" t="s">
        <v>261</v>
      </c>
      <c r="N159" s="218" t="s">
        <v>262</v>
      </c>
    </row>
    <row r="160" spans="2:15" s="21" customFormat="1" x14ac:dyDescent="0.35">
      <c r="B160" s="80" t="s">
        <v>4</v>
      </c>
      <c r="C160" s="88" t="s">
        <v>293</v>
      </c>
      <c r="D160" s="159"/>
      <c r="E160" s="158"/>
      <c r="F160" s="157"/>
      <c r="G160" s="158"/>
      <c r="H160" s="158"/>
      <c r="I160" s="157">
        <v>6</v>
      </c>
      <c r="J160" s="158">
        <v>6</v>
      </c>
      <c r="K160" s="160">
        <v>6</v>
      </c>
      <c r="L160" s="162">
        <v>18</v>
      </c>
      <c r="M160" s="80" t="s">
        <v>263</v>
      </c>
      <c r="N160" s="80">
        <v>18</v>
      </c>
    </row>
    <row r="161" spans="2:14" s="21" customFormat="1" x14ac:dyDescent="0.35">
      <c r="B161" s="81" t="s">
        <v>5</v>
      </c>
      <c r="C161" s="42" t="s">
        <v>318</v>
      </c>
      <c r="D161" s="30"/>
      <c r="E161" s="264"/>
      <c r="F161" s="38">
        <v>5</v>
      </c>
      <c r="G161" s="38"/>
      <c r="H161" s="38"/>
      <c r="I161" s="38">
        <v>4</v>
      </c>
      <c r="J161" s="38">
        <v>5</v>
      </c>
      <c r="K161" s="146"/>
      <c r="L161" s="117">
        <v>14</v>
      </c>
      <c r="M161" s="81"/>
      <c r="N161" s="117"/>
    </row>
    <row r="162" spans="2:14" s="21" customFormat="1" x14ac:dyDescent="0.35">
      <c r="B162" s="81" t="s">
        <v>6</v>
      </c>
      <c r="C162" s="42" t="s">
        <v>337</v>
      </c>
      <c r="D162" s="30"/>
      <c r="E162" s="63"/>
      <c r="F162" s="38">
        <v>6</v>
      </c>
      <c r="G162" s="38"/>
      <c r="H162" s="63">
        <v>6</v>
      </c>
      <c r="I162" s="38"/>
      <c r="J162" s="63"/>
      <c r="K162" s="141"/>
      <c r="L162" s="117">
        <v>12</v>
      </c>
      <c r="M162" s="81"/>
      <c r="N162" s="117"/>
    </row>
    <row r="163" spans="2:14" s="21" customFormat="1" x14ac:dyDescent="0.35">
      <c r="B163" s="81" t="s">
        <v>7</v>
      </c>
      <c r="C163" s="138" t="s">
        <v>316</v>
      </c>
      <c r="D163" s="30"/>
      <c r="E163" s="63"/>
      <c r="F163" s="38">
        <v>4</v>
      </c>
      <c r="G163" s="63"/>
      <c r="H163" s="63">
        <v>5</v>
      </c>
      <c r="I163" s="38"/>
      <c r="J163" s="63"/>
      <c r="K163" s="141"/>
      <c r="L163" s="117">
        <v>9</v>
      </c>
      <c r="M163" s="81"/>
      <c r="N163" s="81"/>
    </row>
    <row r="164" spans="2:14" s="21" customFormat="1" x14ac:dyDescent="0.35">
      <c r="B164" s="81" t="s">
        <v>8</v>
      </c>
      <c r="C164" s="42" t="s">
        <v>98</v>
      </c>
      <c r="D164" s="30"/>
      <c r="E164" s="63"/>
      <c r="F164" s="38"/>
      <c r="G164" s="63"/>
      <c r="H164" s="63"/>
      <c r="I164" s="38">
        <v>5</v>
      </c>
      <c r="J164" s="63">
        <v>4</v>
      </c>
      <c r="K164" s="141"/>
      <c r="L164" s="117">
        <v>9</v>
      </c>
      <c r="M164" s="81"/>
      <c r="N164" s="81"/>
    </row>
    <row r="165" spans="2:14" s="21" customFormat="1" x14ac:dyDescent="0.35">
      <c r="B165" s="82" t="s">
        <v>13</v>
      </c>
      <c r="C165" s="191" t="s">
        <v>317</v>
      </c>
      <c r="D165" s="113"/>
      <c r="E165" s="79"/>
      <c r="F165" s="112"/>
      <c r="G165" s="79"/>
      <c r="H165" s="79">
        <v>4</v>
      </c>
      <c r="I165" s="112"/>
      <c r="J165" s="79"/>
      <c r="K165" s="164"/>
      <c r="L165" s="214">
        <v>4</v>
      </c>
      <c r="M165" s="82"/>
      <c r="N165" s="214"/>
    </row>
    <row r="166" spans="2:14" s="21" customFormat="1" ht="15" thickBot="1" x14ac:dyDescent="0.4">
      <c r="B166" s="83" t="s">
        <v>15</v>
      </c>
      <c r="C166" s="145" t="s">
        <v>319</v>
      </c>
      <c r="D166" s="32"/>
      <c r="E166" s="34"/>
      <c r="F166" s="41"/>
      <c r="G166" s="34"/>
      <c r="H166" s="34"/>
      <c r="I166" s="41">
        <v>4</v>
      </c>
      <c r="J166" s="41"/>
      <c r="K166" s="156"/>
      <c r="L166" s="114">
        <v>4</v>
      </c>
      <c r="M166" s="83"/>
      <c r="N166" s="54"/>
    </row>
    <row r="167" spans="2:14" s="21" customFormat="1" x14ac:dyDescent="0.35"/>
    <row r="168" spans="2:14" s="21" customFormat="1" x14ac:dyDescent="0.35">
      <c r="B168" s="300" t="s">
        <v>283</v>
      </c>
      <c r="C168" s="300"/>
      <c r="D168" s="300"/>
      <c r="E168" s="300"/>
      <c r="F168" s="300"/>
      <c r="G168" s="300"/>
      <c r="H168" s="300"/>
      <c r="I168" s="300"/>
      <c r="J168" s="300"/>
      <c r="K168" s="300"/>
      <c r="L168" s="300"/>
      <c r="M168" s="300"/>
      <c r="N168" s="300"/>
    </row>
    <row r="169" spans="2:14" s="21" customFormat="1" x14ac:dyDescent="0.35">
      <c r="B169" s="300"/>
      <c r="C169" s="300"/>
      <c r="D169" s="300"/>
      <c r="E169" s="300"/>
      <c r="F169" s="300"/>
      <c r="G169" s="300"/>
      <c r="H169" s="300"/>
      <c r="I169" s="300"/>
      <c r="J169" s="300"/>
      <c r="K169" s="300"/>
      <c r="L169" s="300"/>
      <c r="M169" s="300"/>
      <c r="N169" s="300"/>
    </row>
    <row r="170" spans="2:14" x14ac:dyDescent="0.35">
      <c r="B170" s="300"/>
      <c r="C170" s="300"/>
      <c r="D170" s="300"/>
      <c r="E170" s="300"/>
      <c r="F170" s="300"/>
      <c r="G170" s="300"/>
      <c r="H170" s="300"/>
      <c r="I170" s="300"/>
      <c r="J170" s="300"/>
      <c r="K170" s="300"/>
      <c r="L170" s="300"/>
      <c r="M170" s="300"/>
      <c r="N170" s="300"/>
    </row>
  </sheetData>
  <mergeCells count="14">
    <mergeCell ref="B2:P2"/>
    <mergeCell ref="B22:P22"/>
    <mergeCell ref="B117:L117"/>
    <mergeCell ref="B134:L134"/>
    <mergeCell ref="B147:L147"/>
    <mergeCell ref="B168:N170"/>
    <mergeCell ref="B3:P4"/>
    <mergeCell ref="B158:L158"/>
    <mergeCell ref="B24:L24"/>
    <mergeCell ref="B36:L36"/>
    <mergeCell ref="B61:L61"/>
    <mergeCell ref="B75:L75"/>
    <mergeCell ref="B88:L88"/>
    <mergeCell ref="B100:L100"/>
  </mergeCells>
  <pageMargins left="0.70866141732283472" right="0.31496062992125984" top="0.74803149606299213" bottom="0.74803149606299213" header="0.31496062992125984" footer="0.31496062992125984"/>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37"/>
  <sheetViews>
    <sheetView view="pageLayout" zoomScale="70" zoomScaleNormal="85" zoomScalePageLayoutView="70" workbookViewId="0">
      <selection sqref="A1:X2"/>
    </sheetView>
  </sheetViews>
  <sheetFormatPr defaultRowHeight="14.5" x14ac:dyDescent="0.35"/>
  <cols>
    <col min="1" max="1" width="19.08984375" customWidth="1"/>
    <col min="2" max="2" width="7.1796875" style="21" customWidth="1"/>
    <col min="3" max="5" width="6.6328125" customWidth="1"/>
    <col min="6" max="6" width="4" style="21" customWidth="1"/>
    <col min="7" max="9" width="6.6328125" customWidth="1"/>
    <col min="10" max="10" width="3.81640625" style="21" customWidth="1"/>
    <col min="11" max="13" width="6.6328125" customWidth="1"/>
    <col min="14" max="14" width="3.81640625" style="21" customWidth="1"/>
    <col min="15" max="17" width="6.6328125" customWidth="1"/>
    <col min="18" max="18" width="3.81640625" style="21" customWidth="1"/>
    <col min="19" max="21" width="6.6328125" customWidth="1"/>
    <col min="22" max="22" width="3.6328125" style="21" customWidth="1"/>
    <col min="23" max="24" width="6.6328125" customWidth="1"/>
  </cols>
  <sheetData>
    <row r="1" spans="1:24" s="21" customFormat="1" x14ac:dyDescent="0.35">
      <c r="A1" s="315" t="s">
        <v>366</v>
      </c>
      <c r="B1" s="315"/>
      <c r="C1" s="315"/>
      <c r="D1" s="315"/>
      <c r="E1" s="315"/>
      <c r="F1" s="315"/>
      <c r="G1" s="315"/>
      <c r="H1" s="315"/>
      <c r="I1" s="315"/>
      <c r="J1" s="315"/>
      <c r="K1" s="315"/>
      <c r="L1" s="315"/>
      <c r="M1" s="315"/>
      <c r="N1" s="315"/>
      <c r="O1" s="315"/>
      <c r="P1" s="315"/>
      <c r="Q1" s="315"/>
      <c r="R1" s="315"/>
      <c r="S1" s="315"/>
      <c r="T1" s="315"/>
      <c r="U1" s="315"/>
      <c r="V1" s="315"/>
      <c r="W1" s="315"/>
      <c r="X1" s="315"/>
    </row>
    <row r="2" spans="1:24" s="21" customFormat="1" ht="15" thickBot="1" x14ac:dyDescent="0.4">
      <c r="A2" s="316"/>
      <c r="B2" s="316"/>
      <c r="C2" s="316"/>
      <c r="D2" s="316"/>
      <c r="E2" s="316"/>
      <c r="F2" s="316"/>
      <c r="G2" s="316"/>
      <c r="H2" s="316"/>
      <c r="I2" s="316"/>
      <c r="J2" s="316"/>
      <c r="K2" s="316"/>
      <c r="L2" s="316"/>
      <c r="M2" s="316"/>
      <c r="N2" s="316"/>
      <c r="O2" s="316"/>
      <c r="P2" s="316"/>
      <c r="Q2" s="316"/>
      <c r="R2" s="316"/>
      <c r="S2" s="316"/>
      <c r="T2" s="316"/>
      <c r="U2" s="316"/>
      <c r="V2" s="316"/>
      <c r="W2" s="316"/>
      <c r="X2" s="316"/>
    </row>
    <row r="3" spans="1:24" ht="15" thickBot="1" x14ac:dyDescent="0.4">
      <c r="A3" s="95" t="s">
        <v>160</v>
      </c>
      <c r="B3" s="119"/>
      <c r="C3" s="290" t="s">
        <v>53</v>
      </c>
      <c r="D3" s="291"/>
      <c r="E3" s="291"/>
      <c r="F3" s="292"/>
      <c r="G3" s="291" t="s">
        <v>57</v>
      </c>
      <c r="H3" s="291"/>
      <c r="I3" s="291"/>
      <c r="J3" s="292"/>
      <c r="K3" s="290" t="s">
        <v>65</v>
      </c>
      <c r="L3" s="291"/>
      <c r="M3" s="291"/>
      <c r="N3" s="292"/>
      <c r="O3" s="290" t="s">
        <v>64</v>
      </c>
      <c r="P3" s="291"/>
      <c r="Q3" s="291"/>
      <c r="R3" s="292"/>
      <c r="S3" s="290" t="s">
        <v>229</v>
      </c>
      <c r="T3" s="291"/>
      <c r="U3" s="291"/>
      <c r="V3" s="292"/>
      <c r="W3" s="312" t="s">
        <v>66</v>
      </c>
      <c r="X3" s="313"/>
    </row>
    <row r="4" spans="1:24" ht="15" thickBot="1" x14ac:dyDescent="0.4">
      <c r="A4" s="36">
        <v>2.2369362920999998</v>
      </c>
      <c r="B4" s="111" t="s">
        <v>232</v>
      </c>
      <c r="C4" s="312">
        <v>300</v>
      </c>
      <c r="D4" s="314"/>
      <c r="E4" s="314"/>
      <c r="F4" s="313"/>
      <c r="G4" s="314">
        <v>245</v>
      </c>
      <c r="H4" s="314"/>
      <c r="I4" s="314"/>
      <c r="J4" s="313"/>
      <c r="K4" s="290">
        <v>238</v>
      </c>
      <c r="L4" s="291"/>
      <c r="M4" s="291"/>
      <c r="N4" s="292"/>
      <c r="O4" s="312">
        <v>225</v>
      </c>
      <c r="P4" s="314"/>
      <c r="Q4" s="314"/>
      <c r="R4" s="313"/>
      <c r="S4" s="312">
        <v>206.5</v>
      </c>
      <c r="T4" s="314"/>
      <c r="U4" s="314"/>
      <c r="V4" s="313"/>
      <c r="W4" s="290">
        <f>SUM(C4:V4)/5</f>
        <v>242.9</v>
      </c>
      <c r="X4" s="292"/>
    </row>
    <row r="5" spans="1:24" ht="15" thickBot="1" x14ac:dyDescent="0.4">
      <c r="A5" s="207">
        <v>0.44703999999999999</v>
      </c>
      <c r="B5" s="60" t="s">
        <v>107</v>
      </c>
      <c r="C5" s="90" t="s">
        <v>110</v>
      </c>
      <c r="D5" s="209" t="s">
        <v>67</v>
      </c>
      <c r="E5" s="209" t="s">
        <v>68</v>
      </c>
      <c r="F5" s="208" t="s">
        <v>106</v>
      </c>
      <c r="G5" s="90" t="s">
        <v>110</v>
      </c>
      <c r="H5" s="209" t="s">
        <v>67</v>
      </c>
      <c r="I5" s="209" t="s">
        <v>68</v>
      </c>
      <c r="J5" s="208" t="s">
        <v>106</v>
      </c>
      <c r="K5" s="90" t="s">
        <v>110</v>
      </c>
      <c r="L5" s="209" t="s">
        <v>67</v>
      </c>
      <c r="M5" s="210" t="s">
        <v>68</v>
      </c>
      <c r="N5" s="208" t="s">
        <v>106</v>
      </c>
      <c r="O5" s="90" t="s">
        <v>110</v>
      </c>
      <c r="P5" s="209" t="s">
        <v>67</v>
      </c>
      <c r="Q5" s="209" t="s">
        <v>68</v>
      </c>
      <c r="R5" s="208" t="s">
        <v>106</v>
      </c>
      <c r="S5" s="90" t="s">
        <v>110</v>
      </c>
      <c r="T5" s="235" t="s">
        <v>67</v>
      </c>
      <c r="U5" s="235" t="s">
        <v>68</v>
      </c>
      <c r="V5" s="233" t="s">
        <v>106</v>
      </c>
      <c r="W5" s="90" t="s">
        <v>69</v>
      </c>
      <c r="X5" s="210" t="s">
        <v>70</v>
      </c>
    </row>
    <row r="6" spans="1:24" s="21" customFormat="1" x14ac:dyDescent="0.35">
      <c r="A6" s="42" t="s">
        <v>27</v>
      </c>
      <c r="B6" s="237">
        <v>18</v>
      </c>
      <c r="C6" s="101">
        <v>31.48</v>
      </c>
      <c r="D6" s="102">
        <f>C4/C6</f>
        <v>9.529860228716645</v>
      </c>
      <c r="E6" s="102">
        <f>D6/A5</f>
        <v>21.317690203822131</v>
      </c>
      <c r="F6" s="129">
        <v>5</v>
      </c>
      <c r="G6" s="101"/>
      <c r="H6" s="102"/>
      <c r="I6" s="102"/>
      <c r="J6" s="104"/>
      <c r="K6" s="101">
        <v>24.61</v>
      </c>
      <c r="L6" s="102">
        <f>K4/K6</f>
        <v>9.6708655018285246</v>
      </c>
      <c r="M6" s="102">
        <f>L6/A5</f>
        <v>21.633110016617138</v>
      </c>
      <c r="N6" s="129">
        <v>5</v>
      </c>
      <c r="O6" s="101">
        <v>23.98</v>
      </c>
      <c r="P6" s="102">
        <f>O4/O6</f>
        <v>9.3828190158465379</v>
      </c>
      <c r="Q6" s="102">
        <f>P6/A5</f>
        <v>20.98876837832529</v>
      </c>
      <c r="R6" s="211">
        <v>6</v>
      </c>
      <c r="S6" s="246">
        <v>24.23</v>
      </c>
      <c r="T6" s="131">
        <f>S4/S6</f>
        <v>8.5224927775484929</v>
      </c>
      <c r="U6" s="131">
        <f>T6/A5</f>
        <v>19.064273392869751</v>
      </c>
      <c r="V6" s="240">
        <v>2</v>
      </c>
      <c r="W6" s="246">
        <f>(D6+L6+P6+T6)/4</f>
        <v>9.2765093809850505</v>
      </c>
      <c r="X6" s="212">
        <f>W6/A5</f>
        <v>20.750960497908579</v>
      </c>
    </row>
    <row r="7" spans="1:24" s="21" customFormat="1" x14ac:dyDescent="0.35">
      <c r="A7" s="88" t="s">
        <v>26</v>
      </c>
      <c r="B7" s="238">
        <f>F7+J7+N7+R7+V7</f>
        <v>16</v>
      </c>
      <c r="C7" s="109">
        <v>32.909999999999997</v>
      </c>
      <c r="D7" s="110">
        <f>C4/C7</f>
        <v>9.1157702825888798</v>
      </c>
      <c r="E7" s="110">
        <f>D7/A5</f>
        <v>20.391397375154082</v>
      </c>
      <c r="F7" s="229">
        <v>3</v>
      </c>
      <c r="G7" s="109">
        <v>27.49</v>
      </c>
      <c r="H7" s="110">
        <f>G4/G7</f>
        <v>8.9123317570025478</v>
      </c>
      <c r="I7" s="110">
        <f>H7/A5</f>
        <v>19.936318354067975</v>
      </c>
      <c r="J7" s="229">
        <v>5</v>
      </c>
      <c r="K7" s="109">
        <v>25.97</v>
      </c>
      <c r="L7" s="110">
        <f>K4/K7</f>
        <v>9.1644204851752029</v>
      </c>
      <c r="M7" s="110">
        <f>L7/A5</f>
        <v>20.500224778935227</v>
      </c>
      <c r="N7" s="229">
        <v>4</v>
      </c>
      <c r="O7" s="109"/>
      <c r="P7" s="110"/>
      <c r="Q7" s="110"/>
      <c r="R7" s="244"/>
      <c r="S7" s="101">
        <v>24.06</v>
      </c>
      <c r="T7" s="102">
        <f>S4/S7</f>
        <v>8.5827098919368243</v>
      </c>
      <c r="U7" s="102">
        <f>T7/A5</f>
        <v>19.198975241447801</v>
      </c>
      <c r="V7" s="211">
        <v>4</v>
      </c>
      <c r="W7" s="101">
        <f>(D7+H7+L7+T7)/4</f>
        <v>8.9438081041758632</v>
      </c>
      <c r="X7" s="104">
        <f>W7/A5</f>
        <v>20.00672893740127</v>
      </c>
    </row>
    <row r="8" spans="1:24" s="21" customFormat="1" x14ac:dyDescent="0.35">
      <c r="A8" s="42" t="s">
        <v>267</v>
      </c>
      <c r="B8" s="237">
        <f>N8+R8+V8</f>
        <v>12</v>
      </c>
      <c r="C8" s="101"/>
      <c r="D8" s="102"/>
      <c r="E8" s="102"/>
      <c r="F8" s="129"/>
      <c r="G8" s="101"/>
      <c r="H8" s="102"/>
      <c r="I8" s="102"/>
      <c r="J8" s="104"/>
      <c r="K8" s="101">
        <v>24.42</v>
      </c>
      <c r="L8" s="102">
        <f>K4/K8</f>
        <v>9.7461097461097452</v>
      </c>
      <c r="M8" s="102">
        <f>L8/A5</f>
        <v>21.801426597418008</v>
      </c>
      <c r="N8" s="129">
        <v>6</v>
      </c>
      <c r="O8" s="101"/>
      <c r="P8" s="102"/>
      <c r="Q8" s="102"/>
      <c r="R8" s="211"/>
      <c r="S8" s="101">
        <v>22.2</v>
      </c>
      <c r="T8" s="102">
        <f>S4/S8</f>
        <v>9.3018018018018029</v>
      </c>
      <c r="U8" s="102">
        <f>T8/A5</f>
        <v>20.807538031947484</v>
      </c>
      <c r="V8" s="211">
        <v>6</v>
      </c>
      <c r="W8" s="101">
        <f>(L8+T8)/2</f>
        <v>9.5239557739557732</v>
      </c>
      <c r="X8" s="104">
        <f>W8/A5</f>
        <v>21.304482314682744</v>
      </c>
    </row>
    <row r="9" spans="1:24" x14ac:dyDescent="0.35">
      <c r="A9" s="42" t="s">
        <v>203</v>
      </c>
      <c r="B9" s="237">
        <f>J9+N9+R9+V9</f>
        <v>8</v>
      </c>
      <c r="C9" s="101"/>
      <c r="D9" s="102"/>
      <c r="E9" s="102"/>
      <c r="F9" s="129"/>
      <c r="G9" s="101">
        <v>26.2</v>
      </c>
      <c r="H9" s="102">
        <f>G4/G9</f>
        <v>9.3511450381679388</v>
      </c>
      <c r="I9" s="102">
        <f>H9/A5</f>
        <v>20.91791570814231</v>
      </c>
      <c r="J9" s="129">
        <v>6</v>
      </c>
      <c r="K9" s="101">
        <v>28.34</v>
      </c>
      <c r="L9" s="102">
        <f>K4/K9</f>
        <v>8.3980239943542703</v>
      </c>
      <c r="M9" s="102">
        <f>L9/A5</f>
        <v>18.785844654514744</v>
      </c>
      <c r="N9" s="129">
        <v>2</v>
      </c>
      <c r="O9" s="101"/>
      <c r="P9" s="102"/>
      <c r="Q9" s="102"/>
      <c r="R9" s="211"/>
      <c r="S9" s="101"/>
      <c r="T9" s="102"/>
      <c r="U9" s="102"/>
      <c r="V9" s="211"/>
      <c r="W9" s="101">
        <f>(H9+L9)/2</f>
        <v>8.8745845162611054</v>
      </c>
      <c r="X9" s="104">
        <f>W9/A5</f>
        <v>19.851880181328529</v>
      </c>
    </row>
    <row r="10" spans="1:24" s="21" customFormat="1" x14ac:dyDescent="0.35">
      <c r="A10" s="42" t="s">
        <v>268</v>
      </c>
      <c r="B10" s="237">
        <f>N10+R10+V10</f>
        <v>8</v>
      </c>
      <c r="C10" s="101"/>
      <c r="D10" s="102"/>
      <c r="E10" s="102"/>
      <c r="F10" s="129"/>
      <c r="G10" s="101"/>
      <c r="H10" s="102"/>
      <c r="I10" s="102"/>
      <c r="J10" s="104"/>
      <c r="K10" s="101">
        <v>26.91</v>
      </c>
      <c r="L10" s="102">
        <f>K4/K10</f>
        <v>8.8442958008175392</v>
      </c>
      <c r="M10" s="102">
        <f>L10/A5</f>
        <v>19.784126254513108</v>
      </c>
      <c r="N10" s="129">
        <v>3</v>
      </c>
      <c r="O10" s="101">
        <v>26.19</v>
      </c>
      <c r="P10" s="102">
        <f>O4/O10</f>
        <v>8.5910652920962196</v>
      </c>
      <c r="Q10" s="102">
        <f>P10/A5</f>
        <v>19.217665739298987</v>
      </c>
      <c r="R10" s="211">
        <v>4</v>
      </c>
      <c r="S10" s="101">
        <v>25.22</v>
      </c>
      <c r="T10" s="102">
        <f>S4/S10</f>
        <v>8.1879460745440138</v>
      </c>
      <c r="U10" s="102">
        <f>T10/A5</f>
        <v>18.315913731531886</v>
      </c>
      <c r="V10" s="211">
        <v>1</v>
      </c>
      <c r="W10" s="101">
        <f>(L10+P10+T10)/3</f>
        <v>8.5411023891525915</v>
      </c>
      <c r="X10" s="104">
        <f>W10/A5</f>
        <v>19.105901908447994</v>
      </c>
    </row>
    <row r="11" spans="1:24" s="21" customFormat="1" x14ac:dyDescent="0.35">
      <c r="A11" s="42" t="s">
        <v>206</v>
      </c>
      <c r="B11" s="237">
        <f>J11+N11+R11+V11</f>
        <v>8</v>
      </c>
      <c r="C11" s="101"/>
      <c r="D11" s="102"/>
      <c r="E11" s="102"/>
      <c r="F11" s="129"/>
      <c r="G11" s="101">
        <v>30.61</v>
      </c>
      <c r="H11" s="102">
        <f>G4/G11</f>
        <v>8.00392028748775</v>
      </c>
      <c r="I11" s="102">
        <f>H11/A5</f>
        <v>17.904259769791853</v>
      </c>
      <c r="J11" s="129">
        <v>3</v>
      </c>
      <c r="K11" s="101">
        <v>28.92</v>
      </c>
      <c r="L11" s="102">
        <f>K4/K11</f>
        <v>8.2295988934993076</v>
      </c>
      <c r="M11" s="102">
        <f>L11/A5</f>
        <v>18.409088433919354</v>
      </c>
      <c r="N11" s="129">
        <v>1</v>
      </c>
      <c r="O11" s="101">
        <v>26.86</v>
      </c>
      <c r="P11" s="102">
        <f>O4/O11</f>
        <v>8.3767684288905429</v>
      </c>
      <c r="Q11" s="102">
        <f>P11/A5</f>
        <v>18.738297308720792</v>
      </c>
      <c r="R11" s="211">
        <v>3</v>
      </c>
      <c r="S11" s="101">
        <v>27.23</v>
      </c>
      <c r="T11" s="102">
        <f>S4/S11</f>
        <v>7.5835475578406166</v>
      </c>
      <c r="U11" s="102">
        <f>T11/A5</f>
        <v>16.963912754654206</v>
      </c>
      <c r="V11" s="211">
        <v>1</v>
      </c>
      <c r="W11" s="101">
        <f>(H11+L11+P11+T11)/4</f>
        <v>8.0484587919295549</v>
      </c>
      <c r="X11" s="104">
        <f>W11/A5</f>
        <v>18.003889566771552</v>
      </c>
    </row>
    <row r="12" spans="1:24" x14ac:dyDescent="0.35">
      <c r="A12" s="42" t="s">
        <v>83</v>
      </c>
      <c r="B12" s="237">
        <f>F12+R12+V12</f>
        <v>7</v>
      </c>
      <c r="C12" s="101">
        <v>32.06</v>
      </c>
      <c r="D12" s="102">
        <f>C4/C12</f>
        <v>9.3574547723019332</v>
      </c>
      <c r="E12" s="102">
        <f>D12/A5</f>
        <v>20.932030181419858</v>
      </c>
      <c r="F12" s="129">
        <v>4</v>
      </c>
      <c r="G12" s="101"/>
      <c r="H12" s="102"/>
      <c r="I12" s="102"/>
      <c r="J12" s="104"/>
      <c r="K12" s="101"/>
      <c r="L12" s="102"/>
      <c r="M12" s="102"/>
      <c r="N12" s="129"/>
      <c r="O12" s="101"/>
      <c r="P12" s="102"/>
      <c r="Q12" s="102"/>
      <c r="R12" s="211"/>
      <c r="S12" s="101">
        <v>24.12</v>
      </c>
      <c r="T12" s="102">
        <f>S4/S12</f>
        <v>8.5613598673300171</v>
      </c>
      <c r="U12" s="102">
        <f>T12/A5</f>
        <v>19.151216596568577</v>
      </c>
      <c r="V12" s="211">
        <v>3</v>
      </c>
      <c r="W12" s="101">
        <f>(D12+T12)/2</f>
        <v>8.9594073198159752</v>
      </c>
      <c r="X12" s="104">
        <f>W12/A5</f>
        <v>20.041623388994218</v>
      </c>
    </row>
    <row r="13" spans="1:24" s="21" customFormat="1" x14ac:dyDescent="0.35">
      <c r="A13" s="42" t="s">
        <v>82</v>
      </c>
      <c r="B13" s="237">
        <v>6</v>
      </c>
      <c r="C13" s="101">
        <v>29.14</v>
      </c>
      <c r="D13" s="102">
        <f>C4/C13</f>
        <v>10.295126973232669</v>
      </c>
      <c r="E13" s="102">
        <f>D13/A5</f>
        <v>23.029543157732348</v>
      </c>
      <c r="F13" s="129">
        <v>6</v>
      </c>
      <c r="G13" s="101"/>
      <c r="H13" s="102"/>
      <c r="I13" s="102"/>
      <c r="J13" s="104"/>
      <c r="K13" s="101"/>
      <c r="L13" s="102"/>
      <c r="M13" s="102"/>
      <c r="N13" s="129"/>
      <c r="O13" s="101"/>
      <c r="P13" s="102"/>
      <c r="Q13" s="102"/>
      <c r="R13" s="211"/>
      <c r="S13" s="101"/>
      <c r="T13" s="102"/>
      <c r="U13" s="102"/>
      <c r="V13" s="211"/>
      <c r="W13" s="101">
        <f>D13</f>
        <v>10.295126973232669</v>
      </c>
      <c r="X13" s="104">
        <f>W13/A5</f>
        <v>23.029543157732348</v>
      </c>
    </row>
    <row r="14" spans="1:24" s="21" customFormat="1" x14ac:dyDescent="0.35">
      <c r="A14" s="42" t="s">
        <v>280</v>
      </c>
      <c r="B14" s="237">
        <f>R14</f>
        <v>5</v>
      </c>
      <c r="C14" s="101"/>
      <c r="D14" s="102"/>
      <c r="E14" s="102"/>
      <c r="F14" s="129"/>
      <c r="G14" s="101"/>
      <c r="H14" s="102"/>
      <c r="I14" s="102"/>
      <c r="J14" s="129"/>
      <c r="K14" s="101"/>
      <c r="L14" s="102"/>
      <c r="M14" s="102"/>
      <c r="N14" s="129"/>
      <c r="O14" s="101">
        <v>24.79</v>
      </c>
      <c r="P14" s="102">
        <f>O4/O14</f>
        <v>9.0762404195240016</v>
      </c>
      <c r="Q14" s="102">
        <f>P14/A5</f>
        <v>20.302971589844311</v>
      </c>
      <c r="R14" s="211">
        <v>5</v>
      </c>
      <c r="S14" s="101"/>
      <c r="T14" s="102"/>
      <c r="U14" s="102"/>
      <c r="V14" s="211"/>
      <c r="W14" s="101">
        <f>P14</f>
        <v>9.0762404195240016</v>
      </c>
      <c r="X14" s="104">
        <f>Q14</f>
        <v>20.302971589844311</v>
      </c>
    </row>
    <row r="15" spans="1:24" x14ac:dyDescent="0.35">
      <c r="A15" s="42" t="s">
        <v>361</v>
      </c>
      <c r="B15" s="237">
        <v>5</v>
      </c>
      <c r="C15" s="101"/>
      <c r="D15" s="102"/>
      <c r="E15" s="102"/>
      <c r="F15" s="129"/>
      <c r="G15" s="101"/>
      <c r="H15" s="102"/>
      <c r="I15" s="102"/>
      <c r="J15" s="129"/>
      <c r="K15" s="101"/>
      <c r="L15" s="102"/>
      <c r="M15" s="102"/>
      <c r="N15" s="129"/>
      <c r="O15" s="101"/>
      <c r="P15" s="102"/>
      <c r="Q15" s="102"/>
      <c r="R15" s="211"/>
      <c r="S15" s="101">
        <v>23.64</v>
      </c>
      <c r="T15" s="102">
        <f>S4/S15</f>
        <v>8.7351945854483919</v>
      </c>
      <c r="U15" s="102">
        <f>T15/A25</f>
        <v>19.540073786346618</v>
      </c>
      <c r="V15" s="211">
        <v>5</v>
      </c>
      <c r="W15" s="101">
        <f>T15</f>
        <v>8.7351945854483919</v>
      </c>
      <c r="X15" s="104">
        <f>W15/A5</f>
        <v>19.540073786346618</v>
      </c>
    </row>
    <row r="16" spans="1:24" x14ac:dyDescent="0.35">
      <c r="A16" s="42" t="s">
        <v>202</v>
      </c>
      <c r="B16" s="237">
        <f>J16+N16+R16+V16</f>
        <v>4</v>
      </c>
      <c r="C16" s="101"/>
      <c r="D16" s="102"/>
      <c r="E16" s="102"/>
      <c r="F16" s="129"/>
      <c r="G16" s="101">
        <v>27.82</v>
      </c>
      <c r="H16" s="102">
        <f>G4/G16</f>
        <v>8.8066139468008622</v>
      </c>
      <c r="I16" s="102">
        <f>H16/A5</f>
        <v>19.699834347711306</v>
      </c>
      <c r="J16" s="129">
        <v>4</v>
      </c>
      <c r="K16" s="101"/>
      <c r="L16" s="102"/>
      <c r="M16" s="102"/>
      <c r="N16" s="129"/>
      <c r="O16" s="101"/>
      <c r="P16" s="102"/>
      <c r="Q16" s="102"/>
      <c r="R16" s="211"/>
      <c r="S16" s="101"/>
      <c r="T16" s="102"/>
      <c r="U16" s="102"/>
      <c r="V16" s="211"/>
      <c r="W16" s="101">
        <f>H16</f>
        <v>8.8066139468008622</v>
      </c>
      <c r="X16" s="104">
        <f>W16/A5</f>
        <v>19.699834347711306</v>
      </c>
    </row>
    <row r="17" spans="1:24" s="21" customFormat="1" x14ac:dyDescent="0.35">
      <c r="A17" s="42" t="s">
        <v>204</v>
      </c>
      <c r="B17" s="237">
        <f>J17+N17+R17+V17</f>
        <v>4</v>
      </c>
      <c r="C17" s="101"/>
      <c r="D17" s="102"/>
      <c r="E17" s="102"/>
      <c r="F17" s="129"/>
      <c r="G17" s="101">
        <v>31.63</v>
      </c>
      <c r="H17" s="102">
        <f>G4/G17</f>
        <v>7.7458109389819798</v>
      </c>
      <c r="I17" s="102">
        <f>H17/A5</f>
        <v>17.326885600800779</v>
      </c>
      <c r="J17" s="129">
        <v>2</v>
      </c>
      <c r="K17" s="101">
        <v>29.86</v>
      </c>
      <c r="L17" s="102">
        <f>K4/K17</f>
        <v>7.9705291359678503</v>
      </c>
      <c r="M17" s="102">
        <f>L17/A5</f>
        <v>17.829565891123501</v>
      </c>
      <c r="N17" s="129">
        <v>1</v>
      </c>
      <c r="O17" s="101"/>
      <c r="P17" s="102"/>
      <c r="Q17" s="102"/>
      <c r="R17" s="211"/>
      <c r="S17" s="101">
        <v>28.97</v>
      </c>
      <c r="T17" s="102">
        <f>S4/S17</f>
        <v>7.1280635139799795</v>
      </c>
      <c r="U17" s="102">
        <f>T17/A5</f>
        <v>15.945023966490648</v>
      </c>
      <c r="V17" s="211">
        <v>1</v>
      </c>
      <c r="W17" s="101">
        <f>(H17+L17+T17)/3</f>
        <v>7.6148011963099362</v>
      </c>
      <c r="X17" s="104">
        <f>W17/A5</f>
        <v>17.033825152804976</v>
      </c>
    </row>
    <row r="18" spans="1:24" s="21" customFormat="1" x14ac:dyDescent="0.35">
      <c r="A18" s="42" t="s">
        <v>360</v>
      </c>
      <c r="B18" s="237">
        <v>1</v>
      </c>
      <c r="C18" s="101"/>
      <c r="D18" s="102"/>
      <c r="E18" s="102"/>
      <c r="F18" s="129"/>
      <c r="G18" s="101"/>
      <c r="H18" s="102"/>
      <c r="I18" s="102"/>
      <c r="J18" s="129"/>
      <c r="K18" s="101"/>
      <c r="L18" s="102"/>
      <c r="M18" s="102"/>
      <c r="N18" s="129"/>
      <c r="O18" s="101"/>
      <c r="P18" s="102"/>
      <c r="Q18" s="102"/>
      <c r="R18" s="211"/>
      <c r="S18" s="101">
        <v>28.31</v>
      </c>
      <c r="T18" s="102">
        <f>S4/S18</f>
        <v>7.2942423172024027</v>
      </c>
      <c r="U18" s="102">
        <f>T18/A25</f>
        <v>16.316755362389053</v>
      </c>
      <c r="V18" s="211">
        <v>1</v>
      </c>
      <c r="W18" s="101">
        <f>T18</f>
        <v>7.2942423172024027</v>
      </c>
      <c r="X18" s="104">
        <f>W18/A5</f>
        <v>16.316755362389053</v>
      </c>
    </row>
    <row r="19" spans="1:24" s="21" customFormat="1" x14ac:dyDescent="0.35">
      <c r="A19" s="42" t="s">
        <v>362</v>
      </c>
      <c r="B19" s="237">
        <v>1</v>
      </c>
      <c r="C19" s="101"/>
      <c r="D19" s="102"/>
      <c r="E19" s="102"/>
      <c r="F19" s="129"/>
      <c r="G19" s="101"/>
      <c r="H19" s="102"/>
      <c r="I19" s="102"/>
      <c r="J19" s="129"/>
      <c r="K19" s="101"/>
      <c r="L19" s="102"/>
      <c r="M19" s="102"/>
      <c r="N19" s="129"/>
      <c r="O19" s="101"/>
      <c r="P19" s="102"/>
      <c r="Q19" s="102"/>
      <c r="R19" s="211"/>
      <c r="S19" s="101">
        <v>25.64</v>
      </c>
      <c r="T19" s="102">
        <f>S4/S19</f>
        <v>8.0538221528861147</v>
      </c>
      <c r="U19" s="102">
        <f>T19/A25</f>
        <v>18.015887063542671</v>
      </c>
      <c r="V19" s="211">
        <v>1</v>
      </c>
      <c r="W19" s="101">
        <f>T19</f>
        <v>8.0538221528861147</v>
      </c>
      <c r="X19" s="104">
        <f>W19/A5</f>
        <v>18.015887063542671</v>
      </c>
    </row>
    <row r="20" spans="1:24" ht="15" thickBot="1" x14ac:dyDescent="0.4">
      <c r="A20" s="232" t="s">
        <v>205</v>
      </c>
      <c r="B20" s="239">
        <f>J20+R20+V20</f>
        <v>1</v>
      </c>
      <c r="C20" s="124"/>
      <c r="D20" s="125"/>
      <c r="E20" s="125"/>
      <c r="F20" s="230"/>
      <c r="G20" s="124">
        <v>33.1</v>
      </c>
      <c r="H20" s="125">
        <f>G4/G20</f>
        <v>7.4018126888217521</v>
      </c>
      <c r="I20" s="125">
        <f>H20/A5</f>
        <v>16.557383430614156</v>
      </c>
      <c r="J20" s="231">
        <v>1</v>
      </c>
      <c r="K20" s="124"/>
      <c r="L20" s="125"/>
      <c r="M20" s="125"/>
      <c r="N20" s="231"/>
      <c r="O20" s="124"/>
      <c r="P20" s="125"/>
      <c r="Q20" s="125"/>
      <c r="R20" s="245"/>
      <c r="S20" s="127"/>
      <c r="T20" s="128"/>
      <c r="U20" s="128"/>
      <c r="V20" s="243"/>
      <c r="W20" s="124">
        <f>H20</f>
        <v>7.4018126888217521</v>
      </c>
      <c r="X20" s="126">
        <f>W20/A5</f>
        <v>16.557383430614156</v>
      </c>
    </row>
    <row r="21" spans="1:24" s="21" customFormat="1" x14ac:dyDescent="0.35"/>
    <row r="22" spans="1:24" ht="15" thickBot="1" x14ac:dyDescent="0.4"/>
    <row r="23" spans="1:24" ht="15" thickBot="1" x14ac:dyDescent="0.4">
      <c r="A23" s="290" t="s">
        <v>108</v>
      </c>
      <c r="B23" s="291"/>
      <c r="C23" s="291"/>
      <c r="D23" s="291"/>
      <c r="E23" s="291"/>
      <c r="F23" s="291"/>
      <c r="G23" s="291"/>
      <c r="H23" s="291"/>
      <c r="I23" s="291"/>
      <c r="J23" s="291"/>
      <c r="K23" s="291"/>
      <c r="L23" s="291"/>
      <c r="M23" s="291"/>
      <c r="N23" s="291"/>
      <c r="O23" s="291"/>
      <c r="P23" s="291"/>
      <c r="Q23" s="291"/>
      <c r="R23" s="291"/>
      <c r="S23" s="291"/>
      <c r="T23" s="291"/>
      <c r="U23" s="291"/>
      <c r="V23" s="291"/>
      <c r="W23" s="291"/>
      <c r="X23" s="292"/>
    </row>
    <row r="24" spans="1:24" s="21" customFormat="1" ht="15" thickBot="1" x14ac:dyDescent="0.4">
      <c r="A24" s="36">
        <v>2.2369362920999998</v>
      </c>
      <c r="B24" s="36"/>
      <c r="C24" s="312" t="s">
        <v>53</v>
      </c>
      <c r="D24" s="314"/>
      <c r="E24" s="314"/>
      <c r="F24" s="313"/>
      <c r="G24" s="312" t="s">
        <v>57</v>
      </c>
      <c r="H24" s="314"/>
      <c r="I24" s="314"/>
      <c r="J24" s="313"/>
      <c r="K24" s="312" t="s">
        <v>65</v>
      </c>
      <c r="L24" s="314"/>
      <c r="M24" s="314"/>
      <c r="N24" s="313"/>
      <c r="O24" s="312" t="s">
        <v>64</v>
      </c>
      <c r="P24" s="314"/>
      <c r="Q24" s="314"/>
      <c r="R24" s="313"/>
      <c r="S24" s="312" t="s">
        <v>229</v>
      </c>
      <c r="T24" s="314"/>
      <c r="U24" s="314"/>
      <c r="V24" s="313"/>
      <c r="W24" s="312" t="s">
        <v>66</v>
      </c>
      <c r="X24" s="313"/>
    </row>
    <row r="25" spans="1:24" s="21" customFormat="1" ht="15" thickBot="1" x14ac:dyDescent="0.4">
      <c r="A25" s="36">
        <v>0.44703999999999999</v>
      </c>
      <c r="B25" s="111" t="s">
        <v>107</v>
      </c>
      <c r="C25" s="142" t="s">
        <v>110</v>
      </c>
      <c r="D25" s="39" t="s">
        <v>67</v>
      </c>
      <c r="E25" s="39" t="s">
        <v>68</v>
      </c>
      <c r="F25" s="234" t="s">
        <v>106</v>
      </c>
      <c r="G25" s="142" t="s">
        <v>110</v>
      </c>
      <c r="H25" s="39" t="s">
        <v>67</v>
      </c>
      <c r="I25" s="39" t="s">
        <v>68</v>
      </c>
      <c r="J25" s="234" t="s">
        <v>106</v>
      </c>
      <c r="K25" s="142" t="s">
        <v>110</v>
      </c>
      <c r="L25" s="39" t="s">
        <v>67</v>
      </c>
      <c r="M25" s="39" t="s">
        <v>68</v>
      </c>
      <c r="N25" s="234" t="s">
        <v>106</v>
      </c>
      <c r="O25" s="142" t="s">
        <v>110</v>
      </c>
      <c r="P25" s="39" t="s">
        <v>67</v>
      </c>
      <c r="Q25" s="39" t="s">
        <v>68</v>
      </c>
      <c r="R25" s="234" t="s">
        <v>106</v>
      </c>
      <c r="S25" s="142" t="s">
        <v>110</v>
      </c>
      <c r="T25" s="39" t="s">
        <v>67</v>
      </c>
      <c r="U25" s="39" t="s">
        <v>68</v>
      </c>
      <c r="V25" s="234" t="s">
        <v>106</v>
      </c>
      <c r="W25" s="142" t="s">
        <v>69</v>
      </c>
      <c r="X25" s="241" t="s">
        <v>70</v>
      </c>
    </row>
    <row r="26" spans="1:24" x14ac:dyDescent="0.35">
      <c r="A26" s="22" t="s">
        <v>103</v>
      </c>
      <c r="B26" s="285">
        <f>F26+J26+N26+R26+V26</f>
        <v>29</v>
      </c>
      <c r="C26" s="96">
        <v>35.729999999999997</v>
      </c>
      <c r="D26" s="97">
        <f>C4/C26</f>
        <v>8.3963056255247697</v>
      </c>
      <c r="E26" s="97">
        <f>D26/A5</f>
        <v>18.782000772916899</v>
      </c>
      <c r="F26" s="180">
        <v>6</v>
      </c>
      <c r="G26" s="99">
        <v>27.42</v>
      </c>
      <c r="H26" s="97">
        <f>G4/G26</f>
        <v>8.9350838803792847</v>
      </c>
      <c r="I26" s="97">
        <f>H26/A25</f>
        <v>19.987213404570699</v>
      </c>
      <c r="J26" s="228">
        <v>6</v>
      </c>
      <c r="K26" s="96">
        <v>25.81</v>
      </c>
      <c r="L26" s="97">
        <f>K4/K26</f>
        <v>9.2212320805889192</v>
      </c>
      <c r="M26" s="97">
        <f>L26/A25</f>
        <v>20.627308698525677</v>
      </c>
      <c r="N26" s="180">
        <v>6</v>
      </c>
      <c r="O26" s="99">
        <v>25.78</v>
      </c>
      <c r="P26" s="97">
        <f>225/O26</f>
        <v>8.727695888285492</v>
      </c>
      <c r="Q26" s="97">
        <f>P26/A25</f>
        <v>19.523299678519802</v>
      </c>
      <c r="R26" s="228">
        <v>5</v>
      </c>
      <c r="S26" s="96">
        <v>24</v>
      </c>
      <c r="T26" s="97">
        <f>S4/S26</f>
        <v>8.6041666666666661</v>
      </c>
      <c r="U26" s="97">
        <f>T26/A25</f>
        <v>19.246972679551419</v>
      </c>
      <c r="V26" s="180">
        <v>6</v>
      </c>
      <c r="W26" s="99">
        <f>(D26+H26+L26+P26+T26)/5</f>
        <v>8.7768968282890274</v>
      </c>
      <c r="X26" s="98">
        <f>W26/A5</f>
        <v>19.633359046816903</v>
      </c>
    </row>
    <row r="27" spans="1:24" s="21" customFormat="1" x14ac:dyDescent="0.35">
      <c r="A27" s="23" t="s">
        <v>269</v>
      </c>
      <c r="B27" s="286">
        <f>J27+N27+R27+V27</f>
        <v>21</v>
      </c>
      <c r="C27" s="101"/>
      <c r="D27" s="102"/>
      <c r="E27" s="102"/>
      <c r="F27" s="129"/>
      <c r="G27" s="105">
        <v>28.41</v>
      </c>
      <c r="H27" s="102">
        <f>G4/G27</f>
        <v>8.6237240408306928</v>
      </c>
      <c r="I27" s="102">
        <f>H27/A25</f>
        <v>19.290721279596216</v>
      </c>
      <c r="J27" s="211">
        <v>5</v>
      </c>
      <c r="K27" s="101">
        <v>26.58</v>
      </c>
      <c r="L27" s="102">
        <f>K4/K27</f>
        <v>8.9541008276899934</v>
      </c>
      <c r="M27" s="102">
        <f>L27/A25</f>
        <v>20.029753104174109</v>
      </c>
      <c r="N27" s="129">
        <v>5</v>
      </c>
      <c r="O27" s="105">
        <v>24.84</v>
      </c>
      <c r="P27" s="102">
        <f>225/O27</f>
        <v>9.0579710144927539</v>
      </c>
      <c r="Q27" s="102">
        <f>P27/A25</f>
        <v>20.262104094695673</v>
      </c>
      <c r="R27" s="211">
        <v>6</v>
      </c>
      <c r="S27" s="101">
        <v>24.47</v>
      </c>
      <c r="T27" s="102">
        <f>S4/S27</f>
        <v>8.4389047813649363</v>
      </c>
      <c r="U27" s="102">
        <f>T27/A25</f>
        <v>18.877292370626648</v>
      </c>
      <c r="V27" s="129">
        <v>5</v>
      </c>
      <c r="W27" s="105">
        <f>(H27+L27+T27)/3</f>
        <v>8.6722432166285408</v>
      </c>
      <c r="X27" s="108">
        <f>W27/A25</f>
        <v>19.39925558479899</v>
      </c>
    </row>
    <row r="28" spans="1:24" s="21" customFormat="1" x14ac:dyDescent="0.35">
      <c r="A28" s="23" t="s">
        <v>105</v>
      </c>
      <c r="B28" s="287">
        <f>F28+J28+N28+R28+V28</f>
        <v>12</v>
      </c>
      <c r="C28" s="101">
        <v>42.98</v>
      </c>
      <c r="D28" s="102">
        <f>C4/C28</f>
        <v>6.9799906933457425</v>
      </c>
      <c r="E28" s="102">
        <f>D28/A5</f>
        <v>15.613794500147062</v>
      </c>
      <c r="F28" s="129">
        <v>4</v>
      </c>
      <c r="G28" s="105">
        <v>34.86</v>
      </c>
      <c r="H28" s="102">
        <f>G4/G28</f>
        <v>7.0281124497991971</v>
      </c>
      <c r="I28" s="102">
        <f>H28/A25</f>
        <v>15.721439803595198</v>
      </c>
      <c r="J28" s="211">
        <v>4</v>
      </c>
      <c r="K28" s="101">
        <v>30.58</v>
      </c>
      <c r="L28" s="102">
        <f>K4/K28</f>
        <v>7.7828646173969922</v>
      </c>
      <c r="M28" s="102">
        <f>L28/A25</f>
        <v>17.409772318801433</v>
      </c>
      <c r="N28" s="129">
        <v>1</v>
      </c>
      <c r="O28" s="105">
        <v>31.4</v>
      </c>
      <c r="P28" s="102">
        <f>225/O28</f>
        <v>7.1656050955414017</v>
      </c>
      <c r="Q28" s="102">
        <f>P28/A25</f>
        <v>16.029002092746513</v>
      </c>
      <c r="R28" s="211">
        <v>2</v>
      </c>
      <c r="S28" s="101">
        <v>34.549999999999997</v>
      </c>
      <c r="T28" s="102">
        <f>S4/S28</f>
        <v>5.9768451519536905</v>
      </c>
      <c r="U28" s="102">
        <f>T28/A25</f>
        <v>13.369821832394619</v>
      </c>
      <c r="V28" s="129">
        <v>1</v>
      </c>
      <c r="W28" s="284">
        <f>(D28+H28+L28+T28)/4</f>
        <v>6.9419532281239054</v>
      </c>
      <c r="X28" s="104">
        <f>W28/A5</f>
        <v>15.528707113734578</v>
      </c>
    </row>
    <row r="29" spans="1:24" x14ac:dyDescent="0.35">
      <c r="A29" s="23" t="s">
        <v>104</v>
      </c>
      <c r="B29" s="286">
        <f>F29+N29+R29+V29</f>
        <v>9</v>
      </c>
      <c r="C29" s="101">
        <v>35.96</v>
      </c>
      <c r="D29" s="102">
        <f>C4/C29</f>
        <v>8.3426028921023363</v>
      </c>
      <c r="E29" s="102">
        <f>D29/A5</f>
        <v>18.661871179541734</v>
      </c>
      <c r="F29" s="129">
        <v>5</v>
      </c>
      <c r="G29" s="105"/>
      <c r="H29" s="102"/>
      <c r="I29" s="102"/>
      <c r="J29" s="211"/>
      <c r="K29" s="101">
        <v>28.36</v>
      </c>
      <c r="L29" s="102">
        <f>K4/K29</f>
        <v>8.3921015514809589</v>
      </c>
      <c r="M29" s="102">
        <f>L29/A25</f>
        <v>18.772596527113812</v>
      </c>
      <c r="N29" s="129">
        <v>4</v>
      </c>
      <c r="O29" s="105"/>
      <c r="P29" s="102"/>
      <c r="Q29" s="102"/>
      <c r="R29" s="211"/>
      <c r="S29" s="101"/>
      <c r="T29" s="102"/>
      <c r="U29" s="102"/>
      <c r="V29" s="129"/>
      <c r="W29" s="105">
        <f>(D29+L29)/2</f>
        <v>8.3673522217916485</v>
      </c>
      <c r="X29" s="104">
        <f>W29/A5</f>
        <v>18.717233853327777</v>
      </c>
    </row>
    <row r="30" spans="1:24" s="21" customFormat="1" x14ac:dyDescent="0.35">
      <c r="A30" s="23" t="s">
        <v>272</v>
      </c>
      <c r="B30" s="286">
        <f>N30+R30+V30</f>
        <v>9</v>
      </c>
      <c r="C30" s="101"/>
      <c r="D30" s="102"/>
      <c r="E30" s="102"/>
      <c r="F30" s="129"/>
      <c r="G30" s="105"/>
      <c r="H30" s="102"/>
      <c r="I30" s="102"/>
      <c r="J30" s="103"/>
      <c r="K30" s="106">
        <v>29.82</v>
      </c>
      <c r="L30" s="107">
        <f>K4/K30</f>
        <v>7.981220657276995</v>
      </c>
      <c r="M30" s="102">
        <f>L30/A25</f>
        <v>17.853482143157201</v>
      </c>
      <c r="N30" s="129">
        <v>2</v>
      </c>
      <c r="O30" s="105">
        <v>28.69</v>
      </c>
      <c r="P30" s="102">
        <f>225/O30</f>
        <v>7.8424538166608571</v>
      </c>
      <c r="Q30" s="102">
        <f>P30/A25</f>
        <v>17.543069561249233</v>
      </c>
      <c r="R30" s="211">
        <v>4</v>
      </c>
      <c r="S30" s="101">
        <v>29.02</v>
      </c>
      <c r="T30" s="102">
        <f>S4/S30</f>
        <v>7.1157822191592004</v>
      </c>
      <c r="U30" s="102">
        <f>T30/A25</f>
        <v>15.917551492392628</v>
      </c>
      <c r="V30" s="129">
        <v>3</v>
      </c>
      <c r="W30" s="105">
        <f>(L30+P30+T30)/3</f>
        <v>7.6464855643656842</v>
      </c>
      <c r="X30" s="104">
        <f>W30/A25</f>
        <v>17.104701065599688</v>
      </c>
    </row>
    <row r="31" spans="1:24" s="21" customFormat="1" x14ac:dyDescent="0.35">
      <c r="A31" s="23" t="s">
        <v>270</v>
      </c>
      <c r="B31" s="288">
        <f>J31+N31+R31+V31</f>
        <v>8</v>
      </c>
      <c r="C31" s="236"/>
      <c r="D31" s="102"/>
      <c r="E31" s="102"/>
      <c r="F31" s="129"/>
      <c r="G31" s="105">
        <v>34.94</v>
      </c>
      <c r="H31" s="102">
        <f>G4/G31</f>
        <v>7.0120206067544366</v>
      </c>
      <c r="I31" s="102">
        <f>H31/A25</f>
        <v>15.685443375882329</v>
      </c>
      <c r="J31" s="211">
        <v>3</v>
      </c>
      <c r="K31" s="106">
        <v>31.07</v>
      </c>
      <c r="L31" s="107">
        <f>K4/K31</f>
        <v>7.6601223044737692</v>
      </c>
      <c r="M31" s="102">
        <f>L31/A25</f>
        <v>17.135205584452777</v>
      </c>
      <c r="N31" s="129">
        <v>1</v>
      </c>
      <c r="O31" s="105">
        <v>30.25</v>
      </c>
      <c r="P31" s="102">
        <f>225/O31</f>
        <v>7.4380165289256199</v>
      </c>
      <c r="Q31" s="102">
        <f>P31/A25</f>
        <v>16.638369114454232</v>
      </c>
      <c r="R31" s="211">
        <v>3</v>
      </c>
      <c r="S31" s="101">
        <v>31.06</v>
      </c>
      <c r="T31" s="102">
        <f>S4/S31</f>
        <v>6.6484224082421122</v>
      </c>
      <c r="U31" s="102">
        <f>T31/A25</f>
        <v>14.872097369904511</v>
      </c>
      <c r="V31" s="129">
        <v>1</v>
      </c>
      <c r="W31" s="105">
        <f>(H31+L31)/2</f>
        <v>7.3360714556141033</v>
      </c>
      <c r="X31" s="108">
        <f>W31/A25</f>
        <v>16.410324480167553</v>
      </c>
    </row>
    <row r="32" spans="1:24" s="21" customFormat="1" x14ac:dyDescent="0.35">
      <c r="A32" s="23" t="s">
        <v>365</v>
      </c>
      <c r="B32" s="288">
        <v>4</v>
      </c>
      <c r="C32" s="101"/>
      <c r="D32" s="102"/>
      <c r="E32" s="102"/>
      <c r="F32" s="129"/>
      <c r="G32" s="105"/>
      <c r="H32" s="102"/>
      <c r="I32" s="102"/>
      <c r="J32" s="211"/>
      <c r="K32" s="106"/>
      <c r="L32" s="107"/>
      <c r="M32" s="102"/>
      <c r="N32" s="129"/>
      <c r="O32" s="105"/>
      <c r="P32" s="102"/>
      <c r="Q32" s="102"/>
      <c r="R32" s="211"/>
      <c r="S32" s="101">
        <v>24.55</v>
      </c>
      <c r="T32" s="102">
        <f>S4/S32</f>
        <v>8.4114052953156815</v>
      </c>
      <c r="U32" s="102">
        <f>T32/A25</f>
        <v>18.815777772270227</v>
      </c>
      <c r="V32" s="129">
        <v>4</v>
      </c>
      <c r="W32" s="105">
        <f>T32</f>
        <v>8.4114052953156815</v>
      </c>
      <c r="X32" s="108">
        <f>W32/A25</f>
        <v>18.815777772270227</v>
      </c>
    </row>
    <row r="33" spans="1:24" s="21" customFormat="1" x14ac:dyDescent="0.35">
      <c r="A33" s="23" t="s">
        <v>271</v>
      </c>
      <c r="B33" s="286">
        <f>N33+R33+V33</f>
        <v>3</v>
      </c>
      <c r="C33" s="101"/>
      <c r="D33" s="102"/>
      <c r="E33" s="102"/>
      <c r="F33" s="129"/>
      <c r="G33" s="105"/>
      <c r="H33" s="102"/>
      <c r="I33" s="102"/>
      <c r="J33" s="103"/>
      <c r="K33" s="101">
        <v>28.52</v>
      </c>
      <c r="L33" s="102">
        <f>K4/K33</f>
        <v>8.3450210378681628</v>
      </c>
      <c r="M33" s="102">
        <f>L33/A5</f>
        <v>18.66728041756479</v>
      </c>
      <c r="N33" s="129">
        <v>3</v>
      </c>
      <c r="O33" s="105"/>
      <c r="P33" s="102"/>
      <c r="Q33" s="102"/>
      <c r="R33" s="211"/>
      <c r="S33" s="101"/>
      <c r="T33" s="102"/>
      <c r="U33" s="102"/>
      <c r="V33" s="129"/>
      <c r="W33" s="105">
        <f>L33</f>
        <v>8.3450210378681628</v>
      </c>
      <c r="X33" s="104">
        <f>W33/A25</f>
        <v>18.66728041756479</v>
      </c>
    </row>
    <row r="34" spans="1:24" x14ac:dyDescent="0.35">
      <c r="A34" s="23" t="s">
        <v>363</v>
      </c>
      <c r="B34" s="286">
        <v>2</v>
      </c>
      <c r="C34" s="101"/>
      <c r="D34" s="102"/>
      <c r="E34" s="102"/>
      <c r="F34" s="129"/>
      <c r="G34" s="105"/>
      <c r="H34" s="102"/>
      <c r="I34" s="102"/>
      <c r="J34" s="211"/>
      <c r="K34" s="101"/>
      <c r="L34" s="102"/>
      <c r="M34" s="102"/>
      <c r="N34" s="129"/>
      <c r="O34" s="105"/>
      <c r="P34" s="102"/>
      <c r="Q34" s="102"/>
      <c r="R34" s="211"/>
      <c r="S34" s="101">
        <v>29.11</v>
      </c>
      <c r="T34" s="102">
        <f>S4/S34</f>
        <v>7.0937822054276882</v>
      </c>
      <c r="U34" s="102">
        <f>T34/A25</f>
        <v>15.868338863250914</v>
      </c>
      <c r="V34" s="129">
        <v>2</v>
      </c>
      <c r="W34" s="105">
        <f>T34</f>
        <v>7.0937822054276882</v>
      </c>
      <c r="X34" s="104">
        <f>W34/A25</f>
        <v>15.868338863250914</v>
      </c>
    </row>
    <row r="35" spans="1:24" s="21" customFormat="1" ht="15" thickBot="1" x14ac:dyDescent="0.4">
      <c r="A35" s="24" t="s">
        <v>364</v>
      </c>
      <c r="B35" s="289">
        <v>1</v>
      </c>
      <c r="C35" s="127"/>
      <c r="D35" s="128"/>
      <c r="E35" s="128"/>
      <c r="F35" s="130"/>
      <c r="G35" s="242"/>
      <c r="H35" s="128"/>
      <c r="I35" s="128"/>
      <c r="J35" s="243"/>
      <c r="K35" s="127"/>
      <c r="L35" s="128"/>
      <c r="M35" s="128"/>
      <c r="N35" s="130"/>
      <c r="O35" s="242"/>
      <c r="P35" s="128"/>
      <c r="Q35" s="128"/>
      <c r="R35" s="243"/>
      <c r="S35" s="127">
        <v>32.450000000000003</v>
      </c>
      <c r="T35" s="128">
        <f>S4/S35</f>
        <v>6.3636363636363633</v>
      </c>
      <c r="U35" s="128">
        <f>T35/A25</f>
        <v>14.235049131255288</v>
      </c>
      <c r="V35" s="130">
        <v>1</v>
      </c>
      <c r="W35" s="242">
        <f>T35</f>
        <v>6.3636363636363633</v>
      </c>
      <c r="X35" s="126">
        <f>W35/A25</f>
        <v>14.235049131255288</v>
      </c>
    </row>
    <row r="37" spans="1:24" x14ac:dyDescent="0.35">
      <c r="A37" s="299" t="s">
        <v>109</v>
      </c>
      <c r="B37" s="299"/>
      <c r="C37" s="299"/>
      <c r="D37" s="299"/>
      <c r="E37" s="299"/>
      <c r="F37" s="299"/>
      <c r="G37" s="299"/>
      <c r="H37" s="299"/>
      <c r="I37" s="299"/>
      <c r="J37" s="299"/>
      <c r="K37" s="299"/>
      <c r="L37" s="299"/>
      <c r="M37" s="299"/>
      <c r="N37" s="299"/>
      <c r="O37" s="299"/>
      <c r="P37" s="299"/>
      <c r="Q37" s="299"/>
      <c r="R37" s="299"/>
      <c r="S37" s="299"/>
      <c r="T37" s="299"/>
      <c r="U37" s="299"/>
      <c r="V37" s="299"/>
      <c r="W37" s="299"/>
      <c r="X37" s="299"/>
    </row>
  </sheetData>
  <mergeCells count="21">
    <mergeCell ref="K24:N24"/>
    <mergeCell ref="G24:J24"/>
    <mergeCell ref="C24:F24"/>
    <mergeCell ref="O24:R24"/>
    <mergeCell ref="W24:X24"/>
    <mergeCell ref="W4:X4"/>
    <mergeCell ref="A37:X37"/>
    <mergeCell ref="G4:J4"/>
    <mergeCell ref="K4:N4"/>
    <mergeCell ref="S24:V24"/>
    <mergeCell ref="A23:X23"/>
    <mergeCell ref="W3:X3"/>
    <mergeCell ref="S4:V4"/>
    <mergeCell ref="G3:J3"/>
    <mergeCell ref="A1:X2"/>
    <mergeCell ref="O4:R4"/>
    <mergeCell ref="S3:V3"/>
    <mergeCell ref="K3:N3"/>
    <mergeCell ref="O3:R3"/>
    <mergeCell ref="C4:F4"/>
    <mergeCell ref="C3:F3"/>
  </mergeCells>
  <pageMargins left="0.31496062992125984" right="0.31496062992125984" top="0.74803149606299213" bottom="0.74803149606299213" header="0.31496062992125984" footer="0.31496062992125984"/>
  <pageSetup paperSize="9" scale="89" orientation="landscape" horizontalDpi="360" verticalDpi="360" r:id="rId1"/>
  <headerFooter>
    <oddHeader>&amp;CH.A.H.G.A. - Timed One Lap Cycling League 2018</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33:A39"/>
  <sheetViews>
    <sheetView topLeftCell="A101" zoomScale="90" zoomScaleNormal="90" workbookViewId="0">
      <selection activeCell="L14" sqref="L14"/>
    </sheetView>
  </sheetViews>
  <sheetFormatPr defaultColWidth="8.90625" defaultRowHeight="14.5" x14ac:dyDescent="0.35"/>
  <cols>
    <col min="1" max="1" width="36" style="61" customWidth="1"/>
    <col min="2" max="2" width="8.90625" style="61" customWidth="1"/>
    <col min="3" max="3" width="17.6328125" style="61" customWidth="1"/>
    <col min="4" max="4" width="9.36328125" style="61" customWidth="1"/>
    <col min="5" max="5" width="8.90625" style="61"/>
    <col min="6" max="6" width="17.6328125" style="61" customWidth="1"/>
    <col min="7" max="8" width="8.90625" style="61"/>
    <col min="9" max="9" width="17.6328125" style="61" customWidth="1"/>
    <col min="10" max="11" width="8.90625" style="61"/>
    <col min="12" max="12" width="18.6328125" style="61" customWidth="1"/>
    <col min="13" max="14" width="8.90625" style="61"/>
    <col min="15" max="15" width="20.453125" style="61" customWidth="1"/>
    <col min="16" max="16384" width="8.90625" style="61"/>
  </cols>
  <sheetData>
    <row r="33" spans="1:1" x14ac:dyDescent="0.35">
      <c r="A33" s="61" t="s">
        <v>77</v>
      </c>
    </row>
    <row r="35" spans="1:1" x14ac:dyDescent="0.35">
      <c r="A35" s="61" t="s">
        <v>78</v>
      </c>
    </row>
    <row r="36" spans="1:1" x14ac:dyDescent="0.35">
      <c r="A36" s="61" t="s">
        <v>80</v>
      </c>
    </row>
    <row r="38" spans="1:1" x14ac:dyDescent="0.35">
      <c r="A38" s="61" t="s">
        <v>79</v>
      </c>
    </row>
    <row r="39" spans="1:1" x14ac:dyDescent="0.35">
      <c r="A39" s="61" t="s">
        <v>81</v>
      </c>
    </row>
  </sheetData>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11266" r:id="rId4">
          <objectPr defaultSize="0" autoPict="0" r:id="rId5">
            <anchor moveWithCells="1">
              <from>
                <xdr:col>0</xdr:col>
                <xdr:colOff>0</xdr:colOff>
                <xdr:row>0</xdr:row>
                <xdr:rowOff>0</xdr:rowOff>
              </from>
              <to>
                <xdr:col>6</xdr:col>
                <xdr:colOff>381000</xdr:colOff>
                <xdr:row>49</xdr:row>
                <xdr:rowOff>82550</xdr:rowOff>
              </to>
            </anchor>
          </objectPr>
        </oleObject>
      </mc:Choice>
      <mc:Fallback>
        <oleObject progId="Word.Document.12" shapeId="11266" r:id="rId4"/>
      </mc:Fallback>
    </mc:AlternateContent>
    <mc:AlternateContent xmlns:mc="http://schemas.openxmlformats.org/markup-compatibility/2006">
      <mc:Choice Requires="x14">
        <oleObject progId="Word.Document.12" shapeId="11267" r:id="rId6">
          <objectPr defaultSize="0" r:id="rId7">
            <anchor moveWithCells="1">
              <from>
                <xdr:col>0</xdr:col>
                <xdr:colOff>0</xdr:colOff>
                <xdr:row>51</xdr:row>
                <xdr:rowOff>171450</xdr:rowOff>
              </from>
              <to>
                <xdr:col>5</xdr:col>
                <xdr:colOff>952500</xdr:colOff>
                <xdr:row>101</xdr:row>
                <xdr:rowOff>171450</xdr:rowOff>
              </to>
            </anchor>
          </objectPr>
        </oleObject>
      </mc:Choice>
      <mc:Fallback>
        <oleObject progId="Word.Document.12" shapeId="11267" r:id="rId6"/>
      </mc:Fallback>
    </mc:AlternateContent>
    <mc:AlternateContent xmlns:mc="http://schemas.openxmlformats.org/markup-compatibility/2006">
      <mc:Choice Requires="x14">
        <oleObject progId="Word.Document.12" shapeId="11268" r:id="rId8">
          <objectPr defaultSize="0" r:id="rId9">
            <anchor moveWithCells="1">
              <from>
                <xdr:col>0</xdr:col>
                <xdr:colOff>0</xdr:colOff>
                <xdr:row>105</xdr:row>
                <xdr:rowOff>0</xdr:rowOff>
              </from>
              <to>
                <xdr:col>5</xdr:col>
                <xdr:colOff>196850</xdr:colOff>
                <xdr:row>150</xdr:row>
                <xdr:rowOff>50800</xdr:rowOff>
              </to>
            </anchor>
          </objectPr>
        </oleObject>
      </mc:Choice>
      <mc:Fallback>
        <oleObject progId="Word.Document.12" shapeId="11268" r:id="rId8"/>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3B597"/>
  </sheetPr>
  <dimension ref="A1"/>
  <sheetViews>
    <sheetView topLeftCell="A66" workbookViewId="0">
      <selection activeCell="K20" sqref="K20"/>
    </sheetView>
  </sheetViews>
  <sheetFormatPr defaultRowHeight="14.5" x14ac:dyDescent="0.35"/>
  <cols>
    <col min="1" max="1" width="4.90625" style="1" customWidth="1"/>
    <col min="2" max="2" width="17.90625" customWidth="1"/>
    <col min="3" max="3" width="7.6328125" customWidth="1"/>
    <col min="4" max="4" width="6.54296875" customWidth="1"/>
    <col min="5" max="5" width="17.54296875" customWidth="1"/>
    <col min="6" max="6" width="8" customWidth="1"/>
    <col min="7" max="7" width="4.6328125" customWidth="1"/>
    <col min="8" max="8" width="21.08984375" customWidth="1"/>
    <col min="9" max="9" width="7.453125" customWidth="1"/>
    <col min="10" max="10" width="4.36328125" customWidth="1"/>
    <col min="11" max="11" width="15.54296875" customWidth="1"/>
    <col min="12" max="12" width="6.6328125" customWidth="1"/>
    <col min="13" max="13" width="6" customWidth="1"/>
    <col min="14" max="14" width="6.08984375" customWidth="1"/>
  </cols>
  <sheetData/>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14337" r:id="rId4">
          <objectPr defaultSize="0" r:id="rId5">
            <anchor moveWithCells="1">
              <from>
                <xdr:col>1</xdr:col>
                <xdr:colOff>0</xdr:colOff>
                <xdr:row>1</xdr:row>
                <xdr:rowOff>0</xdr:rowOff>
              </from>
              <to>
                <xdr:col>8</xdr:col>
                <xdr:colOff>406400</xdr:colOff>
                <xdr:row>51</xdr:row>
                <xdr:rowOff>139700</xdr:rowOff>
              </to>
            </anchor>
          </objectPr>
        </oleObject>
      </mc:Choice>
      <mc:Fallback>
        <oleObject progId="Word.Document.12" shapeId="14337" r:id="rId4"/>
      </mc:Fallback>
    </mc:AlternateContent>
    <mc:AlternateContent xmlns:mc="http://schemas.openxmlformats.org/markup-compatibility/2006">
      <mc:Choice Requires="x14">
        <oleObject progId="Word.Document.12" shapeId="14338" r:id="rId6">
          <objectPr defaultSize="0" r:id="rId7">
            <anchor moveWithCells="1">
              <from>
                <xdr:col>1</xdr:col>
                <xdr:colOff>0</xdr:colOff>
                <xdr:row>53</xdr:row>
                <xdr:rowOff>0</xdr:rowOff>
              </from>
              <to>
                <xdr:col>8</xdr:col>
                <xdr:colOff>406400</xdr:colOff>
                <xdr:row>103</xdr:row>
                <xdr:rowOff>0</xdr:rowOff>
              </to>
            </anchor>
          </objectPr>
        </oleObject>
      </mc:Choice>
      <mc:Fallback>
        <oleObject progId="Word.Document.12" shapeId="14338"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33CC"/>
  </sheetPr>
  <dimension ref="A1"/>
  <sheetViews>
    <sheetView topLeftCell="A9" workbookViewId="0">
      <selection activeCell="J31" sqref="J31"/>
    </sheetView>
  </sheetViews>
  <sheetFormatPr defaultRowHeight="14.5" x14ac:dyDescent="0.35"/>
  <cols>
    <col min="1" max="1" width="15.90625" customWidth="1"/>
    <col min="2" max="2" width="13" customWidth="1"/>
    <col min="3" max="3" width="7.36328125" customWidth="1"/>
    <col min="4" max="4" width="14.36328125" customWidth="1"/>
    <col min="5" max="5" width="6.6328125" customWidth="1"/>
    <col min="6" max="6" width="13.6328125" customWidth="1"/>
    <col min="7" max="7" width="6.6328125" customWidth="1"/>
    <col min="8" max="8" width="16" customWidth="1"/>
    <col min="9" max="9" width="6.36328125" customWidth="1"/>
    <col min="10" max="10" width="20.453125" customWidth="1"/>
    <col min="11" max="11" width="6.453125" customWidth="1"/>
    <col min="12" max="12" width="19.90625" customWidth="1"/>
    <col min="13" max="13" width="6.36328125" customWidth="1"/>
    <col min="14" max="14" width="14.36328125" customWidth="1"/>
    <col min="15" max="15" width="6.54296875" customWidth="1"/>
    <col min="16" max="16" width="14.453125" customWidth="1"/>
    <col min="17" max="17" width="6.36328125" customWidth="1"/>
    <col min="18" max="18" width="15.54296875" customWidth="1"/>
    <col min="19" max="19" width="6.90625" customWidth="1"/>
    <col min="20" max="20" width="14.08984375" customWidth="1"/>
    <col min="21" max="21" width="7" customWidth="1"/>
    <col min="22" max="22" width="15.6328125" customWidth="1"/>
    <col min="23" max="23" width="6.08984375" customWidth="1"/>
  </cols>
  <sheetData/>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3074" r:id="rId4">
          <objectPr defaultSize="0" r:id="rId5">
            <anchor moveWithCells="1">
              <from>
                <xdr:col>1</xdr:col>
                <xdr:colOff>0</xdr:colOff>
                <xdr:row>1</xdr:row>
                <xdr:rowOff>0</xdr:rowOff>
              </from>
              <to>
                <xdr:col>8</xdr:col>
                <xdr:colOff>412750</xdr:colOff>
                <xdr:row>48</xdr:row>
                <xdr:rowOff>158750</xdr:rowOff>
              </to>
            </anchor>
          </objectPr>
        </oleObject>
      </mc:Choice>
      <mc:Fallback>
        <oleObject progId="Word.Document.12" shapeId="3074" r:id="rId4"/>
      </mc:Fallback>
    </mc:AlternateContent>
    <mc:AlternateContent xmlns:mc="http://schemas.openxmlformats.org/markup-compatibility/2006">
      <mc:Choice Requires="x14">
        <oleObject progId="Word.Document.12" shapeId="3075" r:id="rId6">
          <objectPr defaultSize="0" r:id="rId7">
            <anchor moveWithCells="1">
              <from>
                <xdr:col>1</xdr:col>
                <xdr:colOff>0</xdr:colOff>
                <xdr:row>50</xdr:row>
                <xdr:rowOff>0</xdr:rowOff>
              </from>
              <to>
                <xdr:col>8</xdr:col>
                <xdr:colOff>412750</xdr:colOff>
                <xdr:row>86</xdr:row>
                <xdr:rowOff>146050</xdr:rowOff>
              </to>
            </anchor>
          </objectPr>
        </oleObject>
      </mc:Choice>
      <mc:Fallback>
        <oleObject progId="Word.Document.12" shapeId="3075"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
  <sheetViews>
    <sheetView zoomScaleNormal="100" workbookViewId="0">
      <selection activeCell="B64" sqref="B64"/>
    </sheetView>
  </sheetViews>
  <sheetFormatPr defaultRowHeight="14.5" x14ac:dyDescent="0.35"/>
  <cols>
    <col min="2" max="2" width="16.36328125" customWidth="1"/>
    <col min="4" max="4" width="10" customWidth="1"/>
    <col min="5" max="5" width="13.54296875" customWidth="1"/>
    <col min="6" max="6" width="12.08984375" customWidth="1"/>
    <col min="7" max="7" width="11.54296875" customWidth="1"/>
    <col min="8" max="8" width="13.54296875" customWidth="1"/>
  </cols>
  <sheetData>
    <row r="1" s="9" customFormat="1" x14ac:dyDescent="0.35"/>
  </sheetData>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4098" r:id="rId4">
          <objectPr defaultSize="0" r:id="rId5">
            <anchor moveWithCells="1">
              <from>
                <xdr:col>1</xdr:col>
                <xdr:colOff>0</xdr:colOff>
                <xdr:row>0</xdr:row>
                <xdr:rowOff>0</xdr:rowOff>
              </from>
              <to>
                <xdr:col>7</xdr:col>
                <xdr:colOff>774700</xdr:colOff>
                <xdr:row>48</xdr:row>
                <xdr:rowOff>63500</xdr:rowOff>
              </to>
            </anchor>
          </objectPr>
        </oleObject>
      </mc:Choice>
      <mc:Fallback>
        <oleObject progId="Word.Document.12" shapeId="4098" r:id="rId4"/>
      </mc:Fallback>
    </mc:AlternateContent>
    <mc:AlternateContent xmlns:mc="http://schemas.openxmlformats.org/markup-compatibility/2006">
      <mc:Choice Requires="x14">
        <oleObject progId="Word.Document.12" shapeId="4099" r:id="rId6">
          <objectPr defaultSize="0" r:id="rId7">
            <anchor moveWithCells="1">
              <from>
                <xdr:col>1</xdr:col>
                <xdr:colOff>12700</xdr:colOff>
                <xdr:row>49</xdr:row>
                <xdr:rowOff>31750</xdr:rowOff>
              </from>
              <to>
                <xdr:col>7</xdr:col>
                <xdr:colOff>793750</xdr:colOff>
                <xdr:row>93</xdr:row>
                <xdr:rowOff>0</xdr:rowOff>
              </to>
            </anchor>
          </objectPr>
        </oleObject>
      </mc:Choice>
      <mc:Fallback>
        <oleObject progId="Word.Document.12" shapeId="4099" r:id="rId6"/>
      </mc:Fallback>
    </mc:AlternateContent>
    <mc:AlternateContent xmlns:mc="http://schemas.openxmlformats.org/markup-compatibility/2006">
      <mc:Choice Requires="x14">
        <oleObject progId="Word.Document.12" shapeId="4100" r:id="rId8">
          <objectPr defaultSize="0" r:id="rId9">
            <anchor moveWithCells="1">
              <from>
                <xdr:col>1</xdr:col>
                <xdr:colOff>0</xdr:colOff>
                <xdr:row>94</xdr:row>
                <xdr:rowOff>0</xdr:rowOff>
              </from>
              <to>
                <xdr:col>7</xdr:col>
                <xdr:colOff>774700</xdr:colOff>
                <xdr:row>148</xdr:row>
                <xdr:rowOff>63500</xdr:rowOff>
              </to>
            </anchor>
          </objectPr>
        </oleObject>
      </mc:Choice>
      <mc:Fallback>
        <oleObject progId="Word.Document.12" shapeId="4100" r:id="rId8"/>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B2:P31"/>
  <sheetViews>
    <sheetView topLeftCell="A128" workbookViewId="0">
      <selection activeCell="L137" sqref="L137"/>
    </sheetView>
  </sheetViews>
  <sheetFormatPr defaultRowHeight="14.5" x14ac:dyDescent="0.35"/>
  <cols>
    <col min="1" max="1" width="8.90625" customWidth="1"/>
    <col min="2" max="2" width="16.6328125" customWidth="1"/>
    <col min="5" max="5" width="15.6328125" customWidth="1"/>
    <col min="8" max="8" width="17.54296875" customWidth="1"/>
    <col min="11" max="11" width="16.453125" customWidth="1"/>
  </cols>
  <sheetData>
    <row r="2" spans="2:11" x14ac:dyDescent="0.35">
      <c r="B2" s="21"/>
      <c r="C2" s="21"/>
      <c r="D2" s="21"/>
      <c r="E2" s="21"/>
      <c r="F2" s="21"/>
      <c r="G2" s="21"/>
      <c r="H2" s="21"/>
      <c r="I2" s="21"/>
      <c r="J2" s="21"/>
      <c r="K2" s="21"/>
    </row>
    <row r="3" spans="2:11" x14ac:dyDescent="0.35">
      <c r="B3" s="21"/>
      <c r="C3" s="21"/>
      <c r="D3" s="21"/>
      <c r="E3" s="21"/>
      <c r="F3" s="21"/>
      <c r="G3" s="21"/>
      <c r="H3" s="21"/>
      <c r="I3" s="21"/>
      <c r="J3" s="21"/>
      <c r="K3" s="21"/>
    </row>
    <row r="4" spans="2:11" x14ac:dyDescent="0.35">
      <c r="B4" s="21"/>
      <c r="C4" s="21"/>
      <c r="D4" s="21"/>
      <c r="E4" s="21"/>
      <c r="F4" s="21"/>
      <c r="G4" s="21"/>
      <c r="H4" s="21"/>
      <c r="I4" s="21"/>
      <c r="J4" s="21"/>
      <c r="K4" s="21"/>
    </row>
    <row r="5" spans="2:11" x14ac:dyDescent="0.35">
      <c r="B5" s="21"/>
      <c r="C5" s="21"/>
      <c r="D5" s="21"/>
      <c r="E5" s="21"/>
      <c r="F5" s="21"/>
      <c r="G5" s="21"/>
      <c r="H5" s="21"/>
      <c r="I5" s="21"/>
      <c r="J5" s="21"/>
      <c r="K5" s="21"/>
    </row>
    <row r="6" spans="2:11" x14ac:dyDescent="0.35">
      <c r="B6" s="21"/>
      <c r="C6" s="21"/>
      <c r="D6" s="21"/>
      <c r="E6" s="21"/>
      <c r="F6" s="21"/>
      <c r="G6" s="21"/>
      <c r="H6" s="21"/>
      <c r="I6" s="21"/>
      <c r="J6" s="21"/>
      <c r="K6" s="21"/>
    </row>
    <row r="7" spans="2:11" x14ac:dyDescent="0.35">
      <c r="B7" s="21"/>
      <c r="C7" s="21"/>
      <c r="D7" s="21"/>
      <c r="E7" s="21"/>
      <c r="F7" s="21"/>
      <c r="G7" s="21"/>
      <c r="H7" s="21"/>
      <c r="I7" s="21"/>
      <c r="J7" s="21"/>
      <c r="K7" s="21"/>
    </row>
    <row r="8" spans="2:11" x14ac:dyDescent="0.35">
      <c r="B8" s="21"/>
      <c r="C8" s="21"/>
      <c r="D8" s="21"/>
      <c r="E8" s="21"/>
      <c r="F8" s="21"/>
      <c r="G8" s="21"/>
      <c r="H8" s="21"/>
      <c r="I8" s="21"/>
      <c r="J8" s="21"/>
      <c r="K8" s="21"/>
    </row>
    <row r="9" spans="2:11" x14ac:dyDescent="0.35">
      <c r="B9" s="21"/>
      <c r="C9" s="21"/>
      <c r="D9" s="21"/>
      <c r="E9" s="21"/>
      <c r="F9" s="21"/>
      <c r="G9" s="21"/>
      <c r="H9" s="21"/>
      <c r="I9" s="21"/>
      <c r="J9" s="21"/>
      <c r="K9" s="21"/>
    </row>
    <row r="10" spans="2:11" x14ac:dyDescent="0.35">
      <c r="B10" s="21"/>
      <c r="C10" s="21"/>
      <c r="D10" s="21"/>
      <c r="E10" s="21"/>
      <c r="F10" s="21"/>
      <c r="G10" s="21"/>
      <c r="H10" s="21"/>
      <c r="I10" s="21"/>
      <c r="J10" s="21"/>
      <c r="K10" s="21"/>
    </row>
    <row r="11" spans="2:11" x14ac:dyDescent="0.35">
      <c r="B11" s="21"/>
      <c r="C11" s="21"/>
      <c r="D11" s="21"/>
      <c r="E11" s="21"/>
      <c r="F11" s="21"/>
      <c r="G11" s="21"/>
      <c r="H11" s="21"/>
      <c r="I11" s="21"/>
      <c r="J11" s="21"/>
      <c r="K11" s="21"/>
    </row>
    <row r="12" spans="2:11" x14ac:dyDescent="0.35">
      <c r="B12" s="21"/>
      <c r="C12" s="21"/>
      <c r="D12" s="21"/>
      <c r="E12" s="21"/>
      <c r="F12" s="21"/>
      <c r="G12" s="21"/>
      <c r="H12" s="21"/>
      <c r="I12" s="21"/>
      <c r="J12" s="21"/>
      <c r="K12" s="21"/>
    </row>
    <row r="13" spans="2:11" x14ac:dyDescent="0.35">
      <c r="B13" s="21"/>
      <c r="C13" s="21"/>
      <c r="D13" s="21"/>
      <c r="E13" s="21"/>
      <c r="F13" s="21"/>
      <c r="G13" s="21"/>
      <c r="H13" s="21"/>
      <c r="I13" s="21"/>
      <c r="J13" s="21"/>
      <c r="K13" s="21"/>
    </row>
    <row r="14" spans="2:11" x14ac:dyDescent="0.35">
      <c r="B14" s="21"/>
      <c r="C14" s="21"/>
      <c r="D14" s="21"/>
      <c r="E14" s="21"/>
      <c r="F14" s="21"/>
      <c r="G14" s="21"/>
      <c r="H14" s="21"/>
      <c r="I14" s="21"/>
      <c r="J14" s="21"/>
      <c r="K14" s="21"/>
    </row>
    <row r="15" spans="2:11" x14ac:dyDescent="0.35">
      <c r="B15" s="21"/>
      <c r="C15" s="21"/>
      <c r="D15" s="21"/>
      <c r="E15" s="21"/>
      <c r="F15" s="21"/>
      <c r="G15" s="21"/>
      <c r="H15" s="21"/>
      <c r="I15" s="21"/>
      <c r="J15" s="21"/>
      <c r="K15" s="21"/>
    </row>
    <row r="16" spans="2:11" x14ac:dyDescent="0.35">
      <c r="B16" s="21"/>
      <c r="C16" s="21"/>
      <c r="D16" s="21"/>
      <c r="E16" s="21"/>
      <c r="F16" s="21"/>
      <c r="G16" s="21"/>
      <c r="H16" s="21"/>
      <c r="I16" s="21"/>
      <c r="J16" s="21"/>
      <c r="K16" s="21"/>
    </row>
    <row r="17" spans="2:16" x14ac:dyDescent="0.35">
      <c r="B17" s="21"/>
      <c r="C17" s="21"/>
      <c r="D17" s="21"/>
      <c r="E17" s="21"/>
      <c r="F17" s="21"/>
      <c r="G17" s="21"/>
      <c r="H17" s="21"/>
      <c r="I17" s="21"/>
      <c r="J17" s="21"/>
      <c r="K17" s="21"/>
      <c r="L17" s="21"/>
      <c r="P17" s="21"/>
    </row>
    <row r="18" spans="2:16" x14ac:dyDescent="0.35">
      <c r="B18" s="21"/>
      <c r="C18" s="21"/>
      <c r="D18" s="21"/>
      <c r="E18" s="21"/>
      <c r="F18" s="21"/>
      <c r="G18" s="21"/>
      <c r="H18" s="21"/>
      <c r="I18" s="21"/>
      <c r="J18" s="21"/>
      <c r="K18" s="21"/>
      <c r="L18" s="21"/>
      <c r="P18" s="21"/>
    </row>
    <row r="19" spans="2:16" x14ac:dyDescent="0.35">
      <c r="B19" s="21"/>
      <c r="C19" s="21"/>
      <c r="D19" s="21"/>
      <c r="E19" s="21"/>
      <c r="F19" s="21"/>
      <c r="G19" s="21"/>
      <c r="H19" s="21"/>
      <c r="I19" s="21"/>
      <c r="J19" s="21"/>
      <c r="K19" s="21"/>
      <c r="L19" s="21"/>
    </row>
    <row r="20" spans="2:16" x14ac:dyDescent="0.35">
      <c r="B20" s="21"/>
      <c r="C20" s="21"/>
      <c r="D20" s="21"/>
      <c r="E20" s="21"/>
      <c r="F20" s="21"/>
      <c r="G20" s="21"/>
      <c r="H20" s="21"/>
      <c r="I20" s="21"/>
      <c r="J20" s="21"/>
      <c r="K20" s="21"/>
      <c r="L20" s="21"/>
    </row>
    <row r="21" spans="2:16" x14ac:dyDescent="0.35">
      <c r="B21" s="21"/>
      <c r="C21" s="21"/>
      <c r="D21" s="21"/>
      <c r="E21" s="21"/>
      <c r="F21" s="21"/>
      <c r="G21" s="21"/>
      <c r="H21" s="21"/>
      <c r="I21" s="21"/>
      <c r="J21" s="21"/>
      <c r="K21" s="21"/>
      <c r="L21" s="21"/>
      <c r="N21" t="s">
        <v>39</v>
      </c>
    </row>
    <row r="22" spans="2:16" x14ac:dyDescent="0.35">
      <c r="B22" s="21"/>
      <c r="C22" s="21"/>
      <c r="D22" s="21"/>
      <c r="E22" s="21"/>
      <c r="F22" s="21"/>
      <c r="G22" s="21"/>
      <c r="H22" s="21"/>
      <c r="I22" s="21"/>
      <c r="J22" s="21"/>
      <c r="K22" s="21"/>
      <c r="L22" s="21"/>
    </row>
    <row r="23" spans="2:16" x14ac:dyDescent="0.35">
      <c r="B23" s="21"/>
      <c r="C23" s="21"/>
      <c r="D23" s="21"/>
      <c r="E23" s="21"/>
      <c r="F23" s="21"/>
      <c r="G23" s="21"/>
      <c r="H23" s="21"/>
      <c r="I23" s="21"/>
      <c r="J23" s="21"/>
      <c r="K23" s="21"/>
      <c r="L23" s="21"/>
    </row>
    <row r="24" spans="2:16" x14ac:dyDescent="0.35">
      <c r="B24" s="21"/>
      <c r="C24" s="21"/>
      <c r="D24" s="21"/>
      <c r="E24" s="21"/>
      <c r="F24" s="21"/>
      <c r="G24" s="21"/>
      <c r="H24" s="21"/>
      <c r="I24" s="21"/>
      <c r="J24" s="21"/>
      <c r="K24" s="21"/>
      <c r="L24" s="21"/>
    </row>
    <row r="25" spans="2:16" x14ac:dyDescent="0.35">
      <c r="B25" s="21"/>
      <c r="C25" s="21"/>
      <c r="D25" s="21"/>
      <c r="E25" s="21"/>
      <c r="F25" s="21"/>
      <c r="G25" s="21"/>
      <c r="H25" s="21"/>
      <c r="I25" s="21"/>
      <c r="J25" s="21"/>
      <c r="K25" s="21"/>
      <c r="L25" s="21"/>
    </row>
    <row r="26" spans="2:16" x14ac:dyDescent="0.35">
      <c r="B26" s="21"/>
      <c r="C26" s="21"/>
      <c r="D26" s="21"/>
      <c r="E26" s="21"/>
      <c r="F26" s="21"/>
      <c r="G26" s="21"/>
      <c r="H26" s="21"/>
      <c r="I26" s="21"/>
      <c r="J26" s="21"/>
      <c r="K26" s="21"/>
      <c r="L26" s="21"/>
    </row>
    <row r="27" spans="2:16" x14ac:dyDescent="0.35">
      <c r="B27" s="21"/>
      <c r="C27" s="21"/>
      <c r="D27" s="21"/>
      <c r="E27" s="21"/>
      <c r="F27" s="21"/>
      <c r="G27" s="21"/>
      <c r="H27" s="21"/>
      <c r="I27" s="21"/>
      <c r="J27" s="21"/>
      <c r="K27" s="21"/>
      <c r="L27" s="21"/>
    </row>
    <row r="28" spans="2:16" x14ac:dyDescent="0.35">
      <c r="B28" s="21"/>
      <c r="C28" s="21"/>
      <c r="D28" s="21"/>
      <c r="E28" s="21"/>
      <c r="F28" s="21"/>
      <c r="G28" s="21"/>
      <c r="H28" s="21"/>
      <c r="I28" s="21"/>
      <c r="J28" s="21"/>
      <c r="K28" s="21"/>
      <c r="L28" s="21"/>
    </row>
    <row r="29" spans="2:16" x14ac:dyDescent="0.35">
      <c r="B29" s="21"/>
      <c r="C29" s="21"/>
      <c r="D29" s="21"/>
      <c r="E29" s="21"/>
      <c r="F29" s="21"/>
      <c r="G29" s="21"/>
      <c r="H29" s="21"/>
      <c r="I29" s="21"/>
      <c r="J29" s="21"/>
      <c r="K29" s="21"/>
      <c r="L29" s="21"/>
    </row>
    <row r="30" spans="2:16" x14ac:dyDescent="0.35">
      <c r="B30" s="21"/>
      <c r="C30" s="21"/>
      <c r="D30" s="21"/>
      <c r="E30" s="21"/>
      <c r="F30" s="21"/>
      <c r="G30" s="21"/>
      <c r="H30" s="21"/>
      <c r="I30" s="21"/>
      <c r="J30" s="21"/>
      <c r="K30" s="21"/>
      <c r="L30" s="21"/>
    </row>
    <row r="31" spans="2:16" x14ac:dyDescent="0.35">
      <c r="B31" s="21"/>
      <c r="C31" s="21"/>
      <c r="D31" s="21"/>
      <c r="E31" s="21"/>
      <c r="F31" s="21"/>
      <c r="G31" s="21"/>
      <c r="H31" s="21"/>
      <c r="I31" s="21"/>
      <c r="J31" s="21"/>
      <c r="K31" s="21"/>
      <c r="L31" s="21"/>
    </row>
  </sheetData>
  <pageMargins left="0.7" right="0.7" top="0.75" bottom="0.75" header="0.3" footer="0.3"/>
  <pageSetup paperSize="9" orientation="portrait" horizontalDpi="4294967293" verticalDpi="4294967293" r:id="rId1"/>
  <drawing r:id="rId2"/>
  <legacyDrawing r:id="rId3"/>
  <oleObjects>
    <mc:AlternateContent xmlns:mc="http://schemas.openxmlformats.org/markup-compatibility/2006">
      <mc:Choice Requires="x14">
        <oleObject progId="Word.Document.12" shapeId="2058" r:id="rId4">
          <objectPr defaultSize="0" r:id="rId5">
            <anchor moveWithCells="1">
              <from>
                <xdr:col>1</xdr:col>
                <xdr:colOff>0</xdr:colOff>
                <xdr:row>1</xdr:row>
                <xdr:rowOff>0</xdr:rowOff>
              </from>
              <to>
                <xdr:col>7</xdr:col>
                <xdr:colOff>1092200</xdr:colOff>
                <xdr:row>49</xdr:row>
                <xdr:rowOff>12700</xdr:rowOff>
              </to>
            </anchor>
          </objectPr>
        </oleObject>
      </mc:Choice>
      <mc:Fallback>
        <oleObject progId="Word.Document.12" shapeId="2058" r:id="rId4"/>
      </mc:Fallback>
    </mc:AlternateContent>
    <mc:AlternateContent xmlns:mc="http://schemas.openxmlformats.org/markup-compatibility/2006">
      <mc:Choice Requires="x14">
        <oleObject progId="Word.Document.12" shapeId="2059" r:id="rId6">
          <objectPr defaultSize="0" r:id="rId7">
            <anchor moveWithCells="1">
              <from>
                <xdr:col>1</xdr:col>
                <xdr:colOff>0</xdr:colOff>
                <xdr:row>50</xdr:row>
                <xdr:rowOff>0</xdr:rowOff>
              </from>
              <to>
                <xdr:col>7</xdr:col>
                <xdr:colOff>1092200</xdr:colOff>
                <xdr:row>96</xdr:row>
                <xdr:rowOff>50800</xdr:rowOff>
              </to>
            </anchor>
          </objectPr>
        </oleObject>
      </mc:Choice>
      <mc:Fallback>
        <oleObject progId="Word.Document.12" shapeId="2059" r:id="rId6"/>
      </mc:Fallback>
    </mc:AlternateContent>
    <mc:AlternateContent xmlns:mc="http://schemas.openxmlformats.org/markup-compatibility/2006">
      <mc:Choice Requires="x14">
        <oleObject progId="Word.Document.12" shapeId="2060" r:id="rId8">
          <objectPr defaultSize="0" r:id="rId9">
            <anchor moveWithCells="1">
              <from>
                <xdr:col>1</xdr:col>
                <xdr:colOff>0</xdr:colOff>
                <xdr:row>97</xdr:row>
                <xdr:rowOff>0</xdr:rowOff>
              </from>
              <to>
                <xdr:col>7</xdr:col>
                <xdr:colOff>1092200</xdr:colOff>
                <xdr:row>151</xdr:row>
                <xdr:rowOff>107950</xdr:rowOff>
              </to>
            </anchor>
          </objectPr>
        </oleObject>
      </mc:Choice>
      <mc:Fallback>
        <oleObject progId="Word.Document.12" shapeId="2060" r:id="rId8"/>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E01B7"/>
  </sheetPr>
  <dimension ref="A1"/>
  <sheetViews>
    <sheetView workbookViewId="0">
      <selection activeCell="O57" sqref="O57"/>
    </sheetView>
  </sheetViews>
  <sheetFormatPr defaultRowHeight="14.5" x14ac:dyDescent="0.35"/>
  <cols>
    <col min="2" max="2" width="14.6328125" customWidth="1"/>
    <col min="5" max="5" width="14.6328125" customWidth="1"/>
    <col min="8" max="8" width="14.6328125" customWidth="1"/>
    <col min="11" max="11" width="14.90625" customWidth="1"/>
  </cols>
  <sheetData/>
  <pageMargins left="0.7" right="0.7" top="0.75" bottom="0.75" header="0.3" footer="0.3"/>
  <pageSetup paperSize="9" orientation="landscape" horizontalDpi="4294967293" verticalDpi="4294967293" r:id="rId1"/>
  <drawing r:id="rId2"/>
  <legacyDrawing r:id="rId3"/>
  <oleObjects>
    <mc:AlternateContent xmlns:mc="http://schemas.openxmlformats.org/markup-compatibility/2006">
      <mc:Choice Requires="x14">
        <oleObject progId="Word.Document.8" shapeId="1026" r:id="rId4">
          <objectPr defaultSize="0" r:id="rId5">
            <anchor moveWithCells="1">
              <from>
                <xdr:col>1</xdr:col>
                <xdr:colOff>0</xdr:colOff>
                <xdr:row>1</xdr:row>
                <xdr:rowOff>0</xdr:rowOff>
              </from>
              <to>
                <xdr:col>8</xdr:col>
                <xdr:colOff>273050</xdr:colOff>
                <xdr:row>47</xdr:row>
                <xdr:rowOff>158750</xdr:rowOff>
              </to>
            </anchor>
          </objectPr>
        </oleObject>
      </mc:Choice>
      <mc:Fallback>
        <oleObject progId="Word.Document.8" shapeId="1026" r:id="rId4"/>
      </mc:Fallback>
    </mc:AlternateContent>
    <mc:AlternateContent xmlns:mc="http://schemas.openxmlformats.org/markup-compatibility/2006">
      <mc:Choice Requires="x14">
        <oleObject progId="Word.Document.12" shapeId="1027" r:id="rId6">
          <objectPr defaultSize="0" r:id="rId7">
            <anchor moveWithCells="1">
              <from>
                <xdr:col>1</xdr:col>
                <xdr:colOff>0</xdr:colOff>
                <xdr:row>49</xdr:row>
                <xdr:rowOff>0</xdr:rowOff>
              </from>
              <to>
                <xdr:col>8</xdr:col>
                <xdr:colOff>273050</xdr:colOff>
                <xdr:row>97</xdr:row>
                <xdr:rowOff>76200</xdr:rowOff>
              </to>
            </anchor>
          </objectPr>
        </oleObject>
      </mc:Choice>
      <mc:Fallback>
        <oleObject progId="Word.Document.12" shapeId="1027"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 HAHGA Heavies League 2018</vt:lpstr>
      <vt:lpstr>HAHGA T&amp;F League 2018</vt:lpstr>
      <vt:lpstr>HAHGA Cycling 1 Lap League 2018</vt:lpstr>
      <vt:lpstr>Tain</vt:lpstr>
      <vt:lpstr>Lochcarron</vt:lpstr>
      <vt:lpstr>Durness</vt:lpstr>
      <vt:lpstr>Halkirk</vt:lpstr>
      <vt:lpstr>Dornoch</vt:lpstr>
      <vt:lpstr>Newtonmore</vt:lpstr>
      <vt:lpstr>Assynt</vt:lpstr>
      <vt:lpstr>Strathpeffer</vt:lpstr>
      <vt:lpstr>Helmsdale</vt:lpstr>
      <vt:lpstr>Glenurquhart</vt:lpstr>
      <vt:lpstr>Invercharron</vt:lpstr>
      <vt:lpstr>Grantown on Spey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Alasdair MacDonald</dc:creator>
  <cp:lastModifiedBy>Alasdair MacDonald</cp:lastModifiedBy>
  <cp:lastPrinted>2018-10-23T10:45:51Z</cp:lastPrinted>
  <dcterms:created xsi:type="dcterms:W3CDTF">2016-07-16T19:29:29Z</dcterms:created>
  <dcterms:modified xsi:type="dcterms:W3CDTF">2019-03-19T11:24:13Z</dcterms:modified>
</cp:coreProperties>
</file>