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excelexperttraining-my.sharepoint.com/personal/anne_the-excel-expert_com/Documents/Training Records Management/"/>
    </mc:Choice>
  </mc:AlternateContent>
  <bookViews>
    <workbookView xWindow="0" yWindow="0" windowWidth="20520" windowHeight="9465" activeTab="1"/>
  </bookViews>
  <sheets>
    <sheet name="Staff Data" sheetId="1" r:id="rId1"/>
    <sheet name="Compliance Pivot" sheetId="6" r:id="rId2"/>
    <sheet name="Course data" sheetId="2" r:id="rId3"/>
    <sheet name="Lists" sheetId="3" r:id="rId4"/>
  </sheets>
  <definedNames>
    <definedName name="_xlcn.WorksheetConnection_Whatpercentageofstaffarecompliant_start.xlsxTable31" hidden="1">Table3[]</definedName>
    <definedName name="City">Table5[[#All],[City]]</definedName>
    <definedName name="Company">Table2[[#All],[Company]]</definedName>
    <definedName name="CourseListing">Table6[[#All],[Course_listing]]</definedName>
    <definedName name="Gender">Table1[[#All],[Gender]]</definedName>
    <definedName name="Occupation">Table4[[#All],[Occupation]]</definedName>
    <definedName name="Staff_DD">Table8[[#All],[Staff_DD]]</definedName>
  </definedNames>
  <calcPr calcId="171027"/>
  <pivotCaches>
    <pivotCache cacheId="165" r:id="rId5"/>
  </pivotCaches>
  <extLst>
    <ext xmlns:x15="http://schemas.microsoft.com/office/spreadsheetml/2010/11/main" uri="{FCE2AD5D-F65C-4FA6-A056-5C36A1767C68}">
      <x15:dataModel>
        <x15:modelTables>
          <x15:modelTable id="Table3" name="Table3" connection="WorksheetConnection_What percentage of staff are compliant_start.xlsx!Table3"/>
        </x15:modelTables>
      </x15:dataModel>
    </ext>
  </extLst>
</workbook>
</file>

<file path=xl/calcChain.xml><?xml version="1.0" encoding="utf-8"?>
<calcChain xmlns="http://schemas.openxmlformats.org/spreadsheetml/2006/main">
  <c r="D5" i="6" l="1"/>
  <c r="D6" i="6"/>
  <c r="D4" i="6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F35" i="2"/>
  <c r="F36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B15" i="2"/>
  <c r="B16" i="2"/>
  <c r="B17" i="2"/>
  <c r="B18" i="2"/>
  <c r="B19" i="2"/>
  <c r="B20" i="2"/>
  <c r="C15" i="2"/>
  <c r="C16" i="2"/>
  <c r="C17" i="2"/>
  <c r="C18" i="2"/>
  <c r="C19" i="2"/>
  <c r="C20" i="2"/>
  <c r="F15" i="2"/>
  <c r="F16" i="2"/>
  <c r="F17" i="2"/>
  <c r="F18" i="2"/>
  <c r="F19" i="2"/>
  <c r="F20" i="2"/>
  <c r="B14" i="2"/>
  <c r="C14" i="2"/>
  <c r="F14" i="2"/>
  <c r="B13" i="2"/>
  <c r="C13" i="2"/>
  <c r="F13" i="2"/>
  <c r="B12" i="2"/>
  <c r="C12" i="2"/>
  <c r="F12" i="2"/>
  <c r="F5" i="2"/>
  <c r="F6" i="2"/>
  <c r="F7" i="2"/>
  <c r="F8" i="2"/>
  <c r="F9" i="2"/>
  <c r="F10" i="2"/>
  <c r="F11" i="2"/>
  <c r="B11" i="2"/>
  <c r="C11" i="2"/>
  <c r="B10" i="2"/>
  <c r="C10" i="2"/>
  <c r="B9" i="2" l="1"/>
  <c r="C9" i="2"/>
  <c r="B8" i="2"/>
  <c r="C8" i="2"/>
  <c r="B7" i="2"/>
  <c r="C7" i="2"/>
  <c r="B6" i="2" l="1"/>
  <c r="C6" i="2"/>
  <c r="C5" i="2"/>
  <c r="B5" i="2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3" i="1"/>
</calcChain>
</file>

<file path=xl/connections.xml><?xml version="1.0" encoding="utf-8"?>
<connections xmlns="http://schemas.openxmlformats.org/spreadsheetml/2006/main">
  <connection id="1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What percentage of staff are compliant_start.xlsx!Table3" type="102" refreshedVersion="6" minRefreshableVersion="5">
    <extLst>
      <ext xmlns:x15="http://schemas.microsoft.com/office/spreadsheetml/2010/11/main" uri="{DE250136-89BD-433C-8126-D09CA5730AF9}">
        <x15:connection id="Table3" autoDelete="1">
          <x15:rangePr sourceName="_xlcn.WorksheetConnection_Whatpercentageofstaffarecompliant_start.xlsxTable31"/>
        </x15:connection>
      </ext>
    </extLst>
  </connection>
</connections>
</file>

<file path=xl/sharedStrings.xml><?xml version="1.0" encoding="utf-8"?>
<sst xmlns="http://schemas.openxmlformats.org/spreadsheetml/2006/main" count="2832" uniqueCount="1359">
  <si>
    <t>GivenName</t>
  </si>
  <si>
    <t>Surname</t>
  </si>
  <si>
    <t>Gender</t>
  </si>
  <si>
    <t>EmailAddress</t>
  </si>
  <si>
    <t>Birthday</t>
  </si>
  <si>
    <t>Company</t>
  </si>
  <si>
    <t>Occupation</t>
  </si>
  <si>
    <t>City</t>
  </si>
  <si>
    <t>239 072 820</t>
  </si>
  <si>
    <t>Primula</t>
  </si>
  <si>
    <t>Clayhanger</t>
  </si>
  <si>
    <t>female</t>
  </si>
  <si>
    <t>PrimulaClayhanger@cuvox.de</t>
  </si>
  <si>
    <t>Federated Group</t>
  </si>
  <si>
    <t>Rigging slinger</t>
  </si>
  <si>
    <t>Francois Lake</t>
  </si>
  <si>
    <t>170 139 380</t>
  </si>
  <si>
    <t xml:space="preserve">Nora </t>
  </si>
  <si>
    <t>Gammidge</t>
  </si>
  <si>
    <t>NoraGammidge@dayrep.com</t>
  </si>
  <si>
    <t>Solid Future</t>
  </si>
  <si>
    <t>Electrologist</t>
  </si>
  <si>
    <t>Longueuil</t>
  </si>
  <si>
    <t>448 816 462</t>
  </si>
  <si>
    <t>Timba</t>
  </si>
  <si>
    <t>Tunnelly</t>
  </si>
  <si>
    <t>male</t>
  </si>
  <si>
    <t>TimbaTunnelly@gustr.com</t>
  </si>
  <si>
    <t>Trak Auto</t>
  </si>
  <si>
    <t>Tow truck dispatcher</t>
  </si>
  <si>
    <t>Montreal</t>
  </si>
  <si>
    <t>767 474 588</t>
  </si>
  <si>
    <t>Guido</t>
  </si>
  <si>
    <t>Bunce</t>
  </si>
  <si>
    <t>GuidoBunce@dayrep.com</t>
  </si>
  <si>
    <t>The High Heelers</t>
  </si>
  <si>
    <t>Management assistant</t>
  </si>
  <si>
    <t>Contrecoeur</t>
  </si>
  <si>
    <t>608 596 763</t>
  </si>
  <si>
    <t>Isembold</t>
  </si>
  <si>
    <t>Gardner</t>
  </si>
  <si>
    <t>IsemboldGardner@gustr.com</t>
  </si>
  <si>
    <t>Zephyr Investments</t>
  </si>
  <si>
    <t>Illustrator</t>
  </si>
  <si>
    <t>251 880 340</t>
  </si>
  <si>
    <t>Gorbaduc</t>
  </si>
  <si>
    <t>Headstrong</t>
  </si>
  <si>
    <t>GorbaducHeadstrong@dayrep.com</t>
  </si>
  <si>
    <t>House Works</t>
  </si>
  <si>
    <t>Conservation technician</t>
  </si>
  <si>
    <t>Amos</t>
  </si>
  <si>
    <t>184 442 283</t>
  </si>
  <si>
    <t>Bell</t>
  </si>
  <si>
    <t>Took-Brandybuck</t>
  </si>
  <si>
    <t>BellTook-Brandybuck@teleworm.us</t>
  </si>
  <si>
    <t>Record World</t>
  </si>
  <si>
    <t>Fiscal and policy analyst</t>
  </si>
  <si>
    <t>St Gregoire De Nicolet</t>
  </si>
  <si>
    <t>305 965 642</t>
  </si>
  <si>
    <t>Haiduc</t>
  </si>
  <si>
    <t>Underhill</t>
  </si>
  <si>
    <t>HaiducUnderhill@armyspy.com</t>
  </si>
  <si>
    <t>Warner Brothers Studio Store</t>
  </si>
  <si>
    <t>Letterpress setter</t>
  </si>
  <si>
    <t>Toronto</t>
  </si>
  <si>
    <t>502 036 734</t>
  </si>
  <si>
    <t>Mirabella</t>
  </si>
  <si>
    <t>Greenhand</t>
  </si>
  <si>
    <t>MirabellaGreenhand@teleworm.us</t>
  </si>
  <si>
    <t>Playworld</t>
  </si>
  <si>
    <t>Refuse and recyclable material collector</t>
  </si>
  <si>
    <t>Calgary</t>
  </si>
  <si>
    <t>579 020 181</t>
  </si>
  <si>
    <t>Blanco</t>
  </si>
  <si>
    <t>Burrowes</t>
  </si>
  <si>
    <t>BlancoBurrowes@einrot.com</t>
  </si>
  <si>
    <t>Sholl's Colonial Cafeteria</t>
  </si>
  <si>
    <t>Payroll representative</t>
  </si>
  <si>
    <t>Thunder Bay</t>
  </si>
  <si>
    <t>083 725 515</t>
  </si>
  <si>
    <t>Bob</t>
  </si>
  <si>
    <t>Boffin</t>
  </si>
  <si>
    <t>BobBoffin@einrot.com</t>
  </si>
  <si>
    <t>On Cue</t>
  </si>
  <si>
    <t>HVAC technician</t>
  </si>
  <si>
    <t>Vancouver</t>
  </si>
  <si>
    <t>422 806 224</t>
  </si>
  <si>
    <t>Merimas</t>
  </si>
  <si>
    <t>MerimasGreenhand@jourrapide.com</t>
  </si>
  <si>
    <t>Golden Joy</t>
  </si>
  <si>
    <t>Anchor</t>
  </si>
  <si>
    <t>779 088 459</t>
  </si>
  <si>
    <t>Hob</t>
  </si>
  <si>
    <t>HobHeadstrong@armyspy.com</t>
  </si>
  <si>
    <t>Laura Ashley Mother &amp; Child</t>
  </si>
  <si>
    <t>Hospital attendant</t>
  </si>
  <si>
    <t>Unionville</t>
  </si>
  <si>
    <t>001 281 476</t>
  </si>
  <si>
    <t>Filibert</t>
  </si>
  <si>
    <t>Proudfoot</t>
  </si>
  <si>
    <t>FilibertProudfoot@jourrapide.com</t>
  </si>
  <si>
    <t>Keeney's</t>
  </si>
  <si>
    <t>Medical technologist</t>
  </si>
  <si>
    <t>Edmonton</t>
  </si>
  <si>
    <t>375 491 669</t>
  </si>
  <si>
    <t>Gawkroger</t>
  </si>
  <si>
    <t>HobGawkroger@gustr.com</t>
  </si>
  <si>
    <t>House of Gas</t>
  </si>
  <si>
    <t>General office clerk</t>
  </si>
  <si>
    <t>557 932 449</t>
  </si>
  <si>
    <t>Hornblower</t>
  </si>
  <si>
    <t>MirabellaHornblower@superrito.com</t>
  </si>
  <si>
    <t>Heslop's</t>
  </si>
  <si>
    <t>Broadcast and sound engineering technician</t>
  </si>
  <si>
    <t>371 707 621</t>
  </si>
  <si>
    <t>Melissa</t>
  </si>
  <si>
    <t>Sandheaver</t>
  </si>
  <si>
    <t>MelissaSandheaver@teleworm.us</t>
  </si>
  <si>
    <t>Electronic Geek</t>
  </si>
  <si>
    <t>Airbrush artist</t>
  </si>
  <si>
    <t>511 857 666</t>
  </si>
  <si>
    <t>Ponto</t>
  </si>
  <si>
    <t>PontoBunce@cuvox.de</t>
  </si>
  <si>
    <t>Service Merchandise</t>
  </si>
  <si>
    <t>Delivery service truck driver</t>
  </si>
  <si>
    <t>Castlegar</t>
  </si>
  <si>
    <t>528 699 408</t>
  </si>
  <si>
    <t>Nina</t>
  </si>
  <si>
    <t>Hogpen</t>
  </si>
  <si>
    <t>NinaHogpen@dayrep.com</t>
  </si>
  <si>
    <t>Gottschalks</t>
  </si>
  <si>
    <t>Wellhead pumper</t>
  </si>
  <si>
    <t>Kaministiquia</t>
  </si>
  <si>
    <t>789 691 540</t>
  </si>
  <si>
    <t>Alfrida</t>
  </si>
  <si>
    <t>Whitfoot</t>
  </si>
  <si>
    <t>AlfridaWhitfoot@jourrapide.com</t>
  </si>
  <si>
    <t>Nan Duskin</t>
  </si>
  <si>
    <t>Registered nurse</t>
  </si>
  <si>
    <t>Quebec</t>
  </si>
  <si>
    <t>113 570 170</t>
  </si>
  <si>
    <t>Tûk</t>
  </si>
  <si>
    <t>PrimulaTuk@dayrep.com</t>
  </si>
  <si>
    <t>CSK Auto</t>
  </si>
  <si>
    <t>Real property appraiser</t>
  </si>
  <si>
    <t>142 983 535</t>
  </si>
  <si>
    <t>Rosa</t>
  </si>
  <si>
    <t>Fairbairn</t>
  </si>
  <si>
    <t>RosaFairbairn@gustr.com</t>
  </si>
  <si>
    <t>Montana's Cookhouse</t>
  </si>
  <si>
    <t>Fund manager</t>
  </si>
  <si>
    <t>265 445 031</t>
  </si>
  <si>
    <t>Savanna</t>
  </si>
  <si>
    <t>Baggins</t>
  </si>
  <si>
    <t>SavannaBaggins@fleckens.hu</t>
  </si>
  <si>
    <t>Metro</t>
  </si>
  <si>
    <t>University professor</t>
  </si>
  <si>
    <t>Wolfville</t>
  </si>
  <si>
    <t>779 353 499</t>
  </si>
  <si>
    <t>Diamanda</t>
  </si>
  <si>
    <t>Roper</t>
  </si>
  <si>
    <t>DiamandaRoper@gustr.com</t>
  </si>
  <si>
    <t>Elm Farm</t>
  </si>
  <si>
    <t>Host</t>
  </si>
  <si>
    <t>392 283 834</t>
  </si>
  <si>
    <t>Marcho</t>
  </si>
  <si>
    <t>Lightfoot</t>
  </si>
  <si>
    <t>MarchoLightfoot@armyspy.com</t>
  </si>
  <si>
    <t>Red Robin Stores</t>
  </si>
  <si>
    <t>Flight service specialist</t>
  </si>
  <si>
    <t>Georgetown</t>
  </si>
  <si>
    <t>651 050 221</t>
  </si>
  <si>
    <t>Carambo</t>
  </si>
  <si>
    <t>Took</t>
  </si>
  <si>
    <t>CaramboTook@teleworm.us</t>
  </si>
  <si>
    <t>Warehouse Club, Inc.</t>
  </si>
  <si>
    <t>Plant custodian</t>
  </si>
  <si>
    <t>Climax</t>
  </si>
  <si>
    <t>067 407 049</t>
  </si>
  <si>
    <t>Meriadoc</t>
  </si>
  <si>
    <t>MeriadocHogpen@armyspy.com</t>
  </si>
  <si>
    <t>Eli Moore Inc</t>
  </si>
  <si>
    <t>Employee training specialist</t>
  </si>
  <si>
    <t>138 211 156</t>
  </si>
  <si>
    <t>Cornelia</t>
  </si>
  <si>
    <t>Burrows</t>
  </si>
  <si>
    <t>CorneliaBurrows@dayrep.com</t>
  </si>
  <si>
    <t>Fretter</t>
  </si>
  <si>
    <t>Rolling machine setter</t>
  </si>
  <si>
    <t>Montebello</t>
  </si>
  <si>
    <t>490 611 126</t>
  </si>
  <si>
    <t>Bolger-Baggins</t>
  </si>
  <si>
    <t>SavannaBolger-Baggins@armyspy.com</t>
  </si>
  <si>
    <t>Mages</t>
  </si>
  <si>
    <t>Amusement and recreation attendant</t>
  </si>
  <si>
    <t>316 197 540</t>
  </si>
  <si>
    <t>Pearl</t>
  </si>
  <si>
    <t>Grubb</t>
  </si>
  <si>
    <t>PearlGrubb@rhyta.com</t>
  </si>
  <si>
    <t>Liberal</t>
  </si>
  <si>
    <t>Sociocultural anthropologist</t>
  </si>
  <si>
    <t>Brantford</t>
  </si>
  <si>
    <t>304 253 693</t>
  </si>
  <si>
    <t>PearlBurrows@teleworm.us</t>
  </si>
  <si>
    <t>Lazysize</t>
  </si>
  <si>
    <t>Palliative care nurse</t>
  </si>
  <si>
    <t>349 151 506</t>
  </si>
  <si>
    <t>Marigold</t>
  </si>
  <si>
    <t>Took-Took</t>
  </si>
  <si>
    <t>MarigoldTook-Took@superrito.com</t>
  </si>
  <si>
    <t>Pointers</t>
  </si>
  <si>
    <t>Industrial relations manager</t>
  </si>
  <si>
    <t>Frelighsburg</t>
  </si>
  <si>
    <t>370 835 621</t>
  </si>
  <si>
    <t>Marcus</t>
  </si>
  <si>
    <t>MarcusProudfoot@dayrep.com</t>
  </si>
  <si>
    <t>Industrial engineer</t>
  </si>
  <si>
    <t>Kanata</t>
  </si>
  <si>
    <t>766 357 750</t>
  </si>
  <si>
    <t>Briffo</t>
  </si>
  <si>
    <t>BriffoGammidge@superrito.com</t>
  </si>
  <si>
    <t>Plan Smart</t>
  </si>
  <si>
    <t>Statistician</t>
  </si>
  <si>
    <t>Dubreuilville</t>
  </si>
  <si>
    <t>595 276 106</t>
  </si>
  <si>
    <t>Fortinbras</t>
  </si>
  <si>
    <t>Smallburrow</t>
  </si>
  <si>
    <t>FortinbrasSmallburrow@teleworm.us</t>
  </si>
  <si>
    <t>Suncoast Video</t>
  </si>
  <si>
    <t>Member services counselor</t>
  </si>
  <si>
    <t>Parksville</t>
  </si>
  <si>
    <t>345 532 295</t>
  </si>
  <si>
    <t>Adaldrida</t>
  </si>
  <si>
    <t>Button</t>
  </si>
  <si>
    <t>AdaldridaButton@cuvox.de</t>
  </si>
  <si>
    <t>Total Serve</t>
  </si>
  <si>
    <t>Skills trainer</t>
  </si>
  <si>
    <t>Chalk River</t>
  </si>
  <si>
    <t>595 469 875</t>
  </si>
  <si>
    <t>Marmadoc</t>
  </si>
  <si>
    <t>MarmadocBurrowes@superrito.com</t>
  </si>
  <si>
    <t>A Plus Lawn Care</t>
  </si>
  <si>
    <t>Enrollment specialist</t>
  </si>
  <si>
    <t>Port Perry</t>
  </si>
  <si>
    <t>261 273 007</t>
  </si>
  <si>
    <t>Otho</t>
  </si>
  <si>
    <t>OthoHornblower@armyspy.com</t>
  </si>
  <si>
    <t>Steak and Ale</t>
  </si>
  <si>
    <t>Fire prevention specialist</t>
  </si>
  <si>
    <t>387 387 210</t>
  </si>
  <si>
    <t>Brandybuck</t>
  </si>
  <si>
    <t>MelissaBrandybuck@armyspy.com</t>
  </si>
  <si>
    <t>H. J. Wilson &amp; Company</t>
  </si>
  <si>
    <t>Engraver set-up operator</t>
  </si>
  <si>
    <t>Fort Good Hope</t>
  </si>
  <si>
    <t>347 836 629</t>
  </si>
  <si>
    <t>Caradas</t>
  </si>
  <si>
    <t>CaradasWhitfoot@fleckens.hu</t>
  </si>
  <si>
    <t>Flexus</t>
  </si>
  <si>
    <t>Geriatric aide</t>
  </si>
  <si>
    <t>069 196 590</t>
  </si>
  <si>
    <t>Caramella</t>
  </si>
  <si>
    <t>Maggot</t>
  </si>
  <si>
    <t>CaramellaMaggot@einrot.com</t>
  </si>
  <si>
    <t>Sambo's</t>
  </si>
  <si>
    <t>Computer security specialist</t>
  </si>
  <si>
    <t>141 139 428</t>
  </si>
  <si>
    <t>Belba</t>
  </si>
  <si>
    <t>BelbaClayhanger@einrot.com</t>
  </si>
  <si>
    <t>Herman's World of Sporting Goods</t>
  </si>
  <si>
    <t>Technical recruiter</t>
  </si>
  <si>
    <t>604 940 577</t>
  </si>
  <si>
    <t>HobSmallburrow@jourrapide.com</t>
  </si>
  <si>
    <t>Castro Convertibles</t>
  </si>
  <si>
    <t>Radio operator</t>
  </si>
  <si>
    <t>Field</t>
  </si>
  <si>
    <t>026 223 818</t>
  </si>
  <si>
    <t>Toby</t>
  </si>
  <si>
    <t>TobyButton@rhyta.com</t>
  </si>
  <si>
    <t>Earthworks Garden Kare</t>
  </si>
  <si>
    <t>Scientific photographer</t>
  </si>
  <si>
    <t>Hepworth</t>
  </si>
  <si>
    <t>086 109 154</t>
  </si>
  <si>
    <t>Faramond</t>
  </si>
  <si>
    <t>Sackville-Baggins</t>
  </si>
  <si>
    <t>FaramondSackville-Baggins@armyspy.com</t>
  </si>
  <si>
    <t>Galyan's</t>
  </si>
  <si>
    <t>Water and wastewater treatment plant and system operator</t>
  </si>
  <si>
    <t>Kingston</t>
  </si>
  <si>
    <t>689 684 645</t>
  </si>
  <si>
    <t>Bildad</t>
  </si>
  <si>
    <t>Bolger</t>
  </si>
  <si>
    <t>BildadBolger@jourrapide.com</t>
  </si>
  <si>
    <t>Coffey's Market</t>
  </si>
  <si>
    <t>Aircraft flight engineer</t>
  </si>
  <si>
    <t>Cassiar</t>
  </si>
  <si>
    <t>481 801 769</t>
  </si>
  <si>
    <t>Fulvus</t>
  </si>
  <si>
    <t>FulvusWhitfoot@armyspy.com</t>
  </si>
  <si>
    <t>Adaptabiz</t>
  </si>
  <si>
    <t>Graduate teaching assistant</t>
  </si>
  <si>
    <t>654 147 032</t>
  </si>
  <si>
    <t>Gerda</t>
  </si>
  <si>
    <t>GerdaBurrowes@einrot.com</t>
  </si>
  <si>
    <t>Cuppy's Coffee</t>
  </si>
  <si>
    <t>Constructor</t>
  </si>
  <si>
    <t>Red Deer</t>
  </si>
  <si>
    <t>339 808 891</t>
  </si>
  <si>
    <t>Chubb</t>
  </si>
  <si>
    <t>MelissaChubb@dayrep.com</t>
  </si>
  <si>
    <t>Intelli Wealth Group</t>
  </si>
  <si>
    <t>Credentials specialist</t>
  </si>
  <si>
    <t>St Isidore De Prescott</t>
  </si>
  <si>
    <t>070 256 631</t>
  </si>
  <si>
    <t>NinaTuk@rhyta.com</t>
  </si>
  <si>
    <t>Steinberg's</t>
  </si>
  <si>
    <t>Oral radiologist</t>
  </si>
  <si>
    <t>567 638 077</t>
  </si>
  <si>
    <t>Hobson</t>
  </si>
  <si>
    <t>HobsonTook-Brandybuck@teleworm.us</t>
  </si>
  <si>
    <t>Leath Furniture</t>
  </si>
  <si>
    <t>Engineering and natural sciences manager</t>
  </si>
  <si>
    <t>Baker Lake</t>
  </si>
  <si>
    <t>386 174 171</t>
  </si>
  <si>
    <t>Jasmine</t>
  </si>
  <si>
    <t>Mugwort</t>
  </si>
  <si>
    <t>JasmineMugwort@gustr.com</t>
  </si>
  <si>
    <t>Buck Alley Lumber</t>
  </si>
  <si>
    <t>Public housing manager</t>
  </si>
  <si>
    <t>Richmond</t>
  </si>
  <si>
    <t>197 861 172</t>
  </si>
  <si>
    <t>JasmineSmallburrow@gustr.com</t>
  </si>
  <si>
    <t>Asian Junction</t>
  </si>
  <si>
    <t>Paleontologist</t>
  </si>
  <si>
    <t>Ottawa</t>
  </si>
  <si>
    <t>300 648 722</t>
  </si>
  <si>
    <t>Lalia</t>
  </si>
  <si>
    <t>Chubb-Baggins</t>
  </si>
  <si>
    <t>LaliaChubb-Baggins@fleckens.hu</t>
  </si>
  <si>
    <t>AJ Bayless</t>
  </si>
  <si>
    <t>Sewing machine operator</t>
  </si>
  <si>
    <t>275 692 101</t>
  </si>
  <si>
    <t>SavannaWhitfoot@fleckens.hu</t>
  </si>
  <si>
    <t>Twin Electronics</t>
  </si>
  <si>
    <t>Abstractor</t>
  </si>
  <si>
    <t>New Westminster</t>
  </si>
  <si>
    <t>031 019 623</t>
  </si>
  <si>
    <t>Bosco</t>
  </si>
  <si>
    <t>BoscoGrubb@armyspy.com</t>
  </si>
  <si>
    <t>Rickel</t>
  </si>
  <si>
    <t>Telephone station repairer</t>
  </si>
  <si>
    <t>257 067 710</t>
  </si>
  <si>
    <t>Tomba</t>
  </si>
  <si>
    <t>TombaBaggins@jourrapide.com</t>
  </si>
  <si>
    <t>Stratabiz</t>
  </si>
  <si>
    <t>Job service specialist</t>
  </si>
  <si>
    <t>Stoney Creek</t>
  </si>
  <si>
    <t>440 700 011</t>
  </si>
  <si>
    <t>Erling</t>
  </si>
  <si>
    <t>Brownlock</t>
  </si>
  <si>
    <t>ErlingBrownlock@gustr.com</t>
  </si>
  <si>
    <t>Team Electronics</t>
  </si>
  <si>
    <t>Case management aide</t>
  </si>
  <si>
    <t>Hamilton</t>
  </si>
  <si>
    <t>015 226 285</t>
  </si>
  <si>
    <t>Banks</t>
  </si>
  <si>
    <t>TimbaBanks@einrot.com</t>
  </si>
  <si>
    <t>Huffman and Boyle</t>
  </si>
  <si>
    <t>National account executive</t>
  </si>
  <si>
    <t>Sainte-Gertrude</t>
  </si>
  <si>
    <t>390 167 989</t>
  </si>
  <si>
    <t>Tolman</t>
  </si>
  <si>
    <t>TolmanProudfoot@teleworm.us</t>
  </si>
  <si>
    <t>Fradkin Brothers Furniture</t>
  </si>
  <si>
    <t>Medical equipment repairer</t>
  </si>
  <si>
    <t>Port Alberni</t>
  </si>
  <si>
    <t>778 589 747</t>
  </si>
  <si>
    <t>Drogo</t>
  </si>
  <si>
    <t>Brandagamba</t>
  </si>
  <si>
    <t>DrogoBrandagamba@cuvox.de</t>
  </si>
  <si>
    <t>Job placement specialist</t>
  </si>
  <si>
    <t>248 181 182</t>
  </si>
  <si>
    <t>Folco</t>
  </si>
  <si>
    <t>Oldbuck</t>
  </si>
  <si>
    <t>FolcoOldbuck@rhyta.com</t>
  </si>
  <si>
    <t>Golf Augusta Pro Shops</t>
  </si>
  <si>
    <t>Military officer</t>
  </si>
  <si>
    <t>433 750 411</t>
  </si>
  <si>
    <t>Pandora</t>
  </si>
  <si>
    <t>Galbassi</t>
  </si>
  <si>
    <t>PandoraGalbassi@einrot.com</t>
  </si>
  <si>
    <t>Cutting and slicing machine operator</t>
  </si>
  <si>
    <t>728 232 042</t>
  </si>
  <si>
    <t>Pansy</t>
  </si>
  <si>
    <t>PansyGreenhand@teleworm.us</t>
  </si>
  <si>
    <t>I. Magnin</t>
  </si>
  <si>
    <t>Dryden</t>
  </si>
  <si>
    <t>016 839 326</t>
  </si>
  <si>
    <t>Robur</t>
  </si>
  <si>
    <t>RoburGawkroger@fleckens.hu</t>
  </si>
  <si>
    <t>Bumper to Bumper Auto Parts</t>
  </si>
  <si>
    <t>Groundskeeper</t>
  </si>
  <si>
    <t>Acadia Valley</t>
  </si>
  <si>
    <t>065 816 233</t>
  </si>
  <si>
    <t>Miranda</t>
  </si>
  <si>
    <t>MirandaRoper@teleworm.us</t>
  </si>
  <si>
    <t>Little Folk Shops</t>
  </si>
  <si>
    <t>Trader</t>
  </si>
  <si>
    <t>Camrose</t>
  </si>
  <si>
    <t>590 272 696</t>
  </si>
  <si>
    <t>Minto</t>
  </si>
  <si>
    <t>MintoBaggins@superrito.com</t>
  </si>
  <si>
    <t>Jackhammer Technologies</t>
  </si>
  <si>
    <t>Loan closer</t>
  </si>
  <si>
    <t>104 787 619</t>
  </si>
  <si>
    <t>Flambard</t>
  </si>
  <si>
    <t>FlambardMaggot@gustr.com</t>
  </si>
  <si>
    <t>Dee's Drive-In</t>
  </si>
  <si>
    <t>Payroll and benefits specialist</t>
  </si>
  <si>
    <t>Caledon East</t>
  </si>
  <si>
    <t>087 569 299</t>
  </si>
  <si>
    <t>Goodchild</t>
  </si>
  <si>
    <t>TolmanGoodchild@fleckens.hu</t>
  </si>
  <si>
    <t>Mr Fables</t>
  </si>
  <si>
    <t>General trial court judge</t>
  </si>
  <si>
    <t>Chicoutimi</t>
  </si>
  <si>
    <t>241 850 882</t>
  </si>
  <si>
    <t>Selina</t>
  </si>
  <si>
    <t>SelinaTook-Took@cuvox.de</t>
  </si>
  <si>
    <t>Rose Records</t>
  </si>
  <si>
    <t>Medical social worker</t>
  </si>
  <si>
    <t>Ste Therese</t>
  </si>
  <si>
    <t>148 368 830</t>
  </si>
  <si>
    <t>Gamgee</t>
  </si>
  <si>
    <t>SelinaGamgee@jourrapide.com</t>
  </si>
  <si>
    <t>Alpha Beta</t>
  </si>
  <si>
    <t>Food technologist</t>
  </si>
  <si>
    <t>White Rock</t>
  </si>
  <si>
    <t>286 862 453</t>
  </si>
  <si>
    <t>Gruffo</t>
  </si>
  <si>
    <t>GruffoHogpen@superrito.com</t>
  </si>
  <si>
    <t>Exercise instructor</t>
  </si>
  <si>
    <t>Timmins</t>
  </si>
  <si>
    <t>543 842 637</t>
  </si>
  <si>
    <t>Fredegar</t>
  </si>
  <si>
    <t>Sandyman</t>
  </si>
  <si>
    <t>FredegarSandyman@jourrapide.com</t>
  </si>
  <si>
    <t>Solution Answers</t>
  </si>
  <si>
    <t>Personnel recruiter</t>
  </si>
  <si>
    <t>Melbourne</t>
  </si>
  <si>
    <t>117 706 176</t>
  </si>
  <si>
    <t>Heribald</t>
  </si>
  <si>
    <t>HeribaldLightfoot@einrot.com</t>
  </si>
  <si>
    <t>The Great Train Stores</t>
  </si>
  <si>
    <t>Macroeconomist</t>
  </si>
  <si>
    <t>Riviere Du Loup</t>
  </si>
  <si>
    <t>431 586 973</t>
  </si>
  <si>
    <t>Dodinas</t>
  </si>
  <si>
    <t>Longhole</t>
  </si>
  <si>
    <t>DodinasLonghole@cuvox.de</t>
  </si>
  <si>
    <t>Dun Rite Lawn Maintenance</t>
  </si>
  <si>
    <t>Clinical nurse specialist</t>
  </si>
  <si>
    <t>Spy Hill</t>
  </si>
  <si>
    <t>238 880 512</t>
  </si>
  <si>
    <t>Bertha</t>
  </si>
  <si>
    <t>BerthaMugwort@rhyta.com</t>
  </si>
  <si>
    <t>Success Is Yours</t>
  </si>
  <si>
    <t>Radiation protection technician</t>
  </si>
  <si>
    <t>333 851 061</t>
  </si>
  <si>
    <t>Bracegirdle</t>
  </si>
  <si>
    <t>RosaBracegirdle@dayrep.com</t>
  </si>
  <si>
    <t>Desert Garden Help</t>
  </si>
  <si>
    <t>Qualified members of the engine department</t>
  </si>
  <si>
    <t>312 071 764</t>
  </si>
  <si>
    <t>BriffoMaggot@rhyta.com</t>
  </si>
  <si>
    <t>Singer Lumber</t>
  </si>
  <si>
    <t>Stationary engineer</t>
  </si>
  <si>
    <t>St Eugene De Guigues</t>
  </si>
  <si>
    <t>246 851 091</t>
  </si>
  <si>
    <t>Lamorac</t>
  </si>
  <si>
    <t>LamoracTunnelly@teleworm.us</t>
  </si>
  <si>
    <t>Liberty Wealth Planner</t>
  </si>
  <si>
    <t>Fork lift operator</t>
  </si>
  <si>
    <t>Cobden</t>
  </si>
  <si>
    <t>218 969 038</t>
  </si>
  <si>
    <t>Bilcuzal</t>
  </si>
  <si>
    <t>Goodbody</t>
  </si>
  <si>
    <t>BilcuzalGoodbody@superrito.com</t>
  </si>
  <si>
    <t>The White Swan</t>
  </si>
  <si>
    <t>Community support worker</t>
  </si>
  <si>
    <t>280 398 462</t>
  </si>
  <si>
    <t>Sago</t>
  </si>
  <si>
    <t>SagoBrandybuck@dayrep.com</t>
  </si>
  <si>
    <t>Your Choices</t>
  </si>
  <si>
    <t>Receiving clerk</t>
  </si>
  <si>
    <t>Kelowna</t>
  </si>
  <si>
    <t>135 594 018</t>
  </si>
  <si>
    <t>Crassus</t>
  </si>
  <si>
    <t>CrassusBurrowes@einrot.com</t>
  </si>
  <si>
    <t>Capitalcorp</t>
  </si>
  <si>
    <t>Medical records and health information technician</t>
  </si>
  <si>
    <t>Markham</t>
  </si>
  <si>
    <t>417 086 014</t>
  </si>
  <si>
    <t>Linda</t>
  </si>
  <si>
    <t>LindaChubb-Baggins@superrito.com</t>
  </si>
  <si>
    <t>Terra</t>
  </si>
  <si>
    <t>First responder</t>
  </si>
  <si>
    <t>123 052 904</t>
  </si>
  <si>
    <t>Gorhendad</t>
  </si>
  <si>
    <t>GorhendadMaggot@gustr.com</t>
  </si>
  <si>
    <t>Vitamax Health Food Center</t>
  </si>
  <si>
    <t>Asphalt paving machine operator</t>
  </si>
  <si>
    <t>Medicine Hat</t>
  </si>
  <si>
    <t>229 514 625</t>
  </si>
  <si>
    <t>Pippin</t>
  </si>
  <si>
    <t>PippinGrubb@dayrep.com</t>
  </si>
  <si>
    <t>Netcom Business Services</t>
  </si>
  <si>
    <t>Dinkey operator</t>
  </si>
  <si>
    <t>Burnaby</t>
  </si>
  <si>
    <t>557 118 262</t>
  </si>
  <si>
    <t>Poppy</t>
  </si>
  <si>
    <t>PoppyGalbassi@superrito.com</t>
  </si>
  <si>
    <t>Millenia Life</t>
  </si>
  <si>
    <t>London</t>
  </si>
  <si>
    <t>418 093 118</t>
  </si>
  <si>
    <t>Dudo</t>
  </si>
  <si>
    <t>DudoButton@fleckens.hu</t>
  </si>
  <si>
    <t>Funtown toys</t>
  </si>
  <si>
    <t>En route controller</t>
  </si>
  <si>
    <t>784 629 438</t>
  </si>
  <si>
    <t>TobyTook@cuvox.de</t>
  </si>
  <si>
    <t>GEX</t>
  </si>
  <si>
    <t>Employee benefits manager</t>
  </si>
  <si>
    <t>Kamloops</t>
  </si>
  <si>
    <t>416 128 924</t>
  </si>
  <si>
    <t>Nick</t>
  </si>
  <si>
    <t>NickGawkroger@cuvox.de</t>
  </si>
  <si>
    <t>Tam's Stationers</t>
  </si>
  <si>
    <t>Support specialist</t>
  </si>
  <si>
    <t>352 336 093</t>
  </si>
  <si>
    <t>Gundahar</t>
  </si>
  <si>
    <t>GundaharGalbassi@dayrep.com</t>
  </si>
  <si>
    <t>Luskin's</t>
  </si>
  <si>
    <t>Unlicensed assistive personnel</t>
  </si>
  <si>
    <t>Tamworth</t>
  </si>
  <si>
    <t>437 440 126</t>
  </si>
  <si>
    <t>Mantissa</t>
  </si>
  <si>
    <t>MantissaBracegirdle@teleworm.us</t>
  </si>
  <si>
    <t>Power transformer repairer</t>
  </si>
  <si>
    <t>Kitchener</t>
  </si>
  <si>
    <t>675 525 141</t>
  </si>
  <si>
    <t>Hamfast</t>
  </si>
  <si>
    <t>HamfastMugwort@einrot.com</t>
  </si>
  <si>
    <t>CompuAdd</t>
  </si>
  <si>
    <t>Cement mason</t>
  </si>
  <si>
    <t>203 697 818</t>
  </si>
  <si>
    <t>Dina</t>
  </si>
  <si>
    <t>DinaRoper@einrot.com</t>
  </si>
  <si>
    <t>Gino's Hamburgers</t>
  </si>
  <si>
    <t>Water transportation mate</t>
  </si>
  <si>
    <t>066 567 777</t>
  </si>
  <si>
    <t>Déagol</t>
  </si>
  <si>
    <t>DeagolBurrows@jourrapide.com</t>
  </si>
  <si>
    <t>Robert Hall</t>
  </si>
  <si>
    <t>Optometrist</t>
  </si>
  <si>
    <t>243 329 844</t>
  </si>
  <si>
    <t>NoraChubb-Baggins@gustr.com</t>
  </si>
  <si>
    <t>Grand Union</t>
  </si>
  <si>
    <t>Information technology trainer</t>
  </si>
  <si>
    <t>685 454 662</t>
  </si>
  <si>
    <t>Elfstan</t>
  </si>
  <si>
    <t>ElfstanGalbassi@superrito.com</t>
  </si>
  <si>
    <t>Reliable Investments</t>
  </si>
  <si>
    <t>Aircraft engineer</t>
  </si>
  <si>
    <t>021 609 409</t>
  </si>
  <si>
    <t>Gloriana</t>
  </si>
  <si>
    <t>GlorianaGoodbody@gustr.com</t>
  </si>
  <si>
    <t>World Radio</t>
  </si>
  <si>
    <t>Appraiser</t>
  </si>
  <si>
    <t>376 961 454</t>
  </si>
  <si>
    <t>NoraSandyman@fleckens.hu</t>
  </si>
  <si>
    <t>Micro Design</t>
  </si>
  <si>
    <t>Hotel detective</t>
  </si>
  <si>
    <t>Sudbury</t>
  </si>
  <si>
    <t>283 847 382</t>
  </si>
  <si>
    <t>Lavinia</t>
  </si>
  <si>
    <t>LaviniaFairbairn@gustr.com</t>
  </si>
  <si>
    <t>Discount Furniture Showcase</t>
  </si>
  <si>
    <t>Electrical power line repairer</t>
  </si>
  <si>
    <t>186 246 187</t>
  </si>
  <si>
    <t>May</t>
  </si>
  <si>
    <t>MayBrandybuck@fleckens.hu</t>
  </si>
  <si>
    <t>Roberd's</t>
  </si>
  <si>
    <t>Supply manager</t>
  </si>
  <si>
    <t>370 876 914</t>
  </si>
  <si>
    <t>Noakes</t>
  </si>
  <si>
    <t>CaradasNoakes@gustr.com</t>
  </si>
  <si>
    <t>Medical laboratory technologist</t>
  </si>
  <si>
    <t>512 050 451</t>
  </si>
  <si>
    <t>MirandaTook@einrot.com</t>
  </si>
  <si>
    <t>Disc Jockey</t>
  </si>
  <si>
    <t>Pediatric dentist</t>
  </si>
  <si>
    <t>Goderich</t>
  </si>
  <si>
    <t>173 791 476</t>
  </si>
  <si>
    <t>Peony</t>
  </si>
  <si>
    <t>PeonyLightfoot@superrito.com</t>
  </si>
  <si>
    <t>Vari-Tec</t>
  </si>
  <si>
    <t>Coast Guard</t>
  </si>
  <si>
    <t>St Faustin</t>
  </si>
  <si>
    <t>532 351 392</t>
  </si>
  <si>
    <t>DinaSandheaver@rhyta.com</t>
  </si>
  <si>
    <t>All Wound Up</t>
  </si>
  <si>
    <t>University instructor</t>
  </si>
  <si>
    <t>Zurich</t>
  </si>
  <si>
    <t>217 522 101</t>
  </si>
  <si>
    <t>CaradasBaggins@superrito.com</t>
  </si>
  <si>
    <t>Bonanza Produce Stores</t>
  </si>
  <si>
    <t>Interpreter</t>
  </si>
  <si>
    <t>Espanola</t>
  </si>
  <si>
    <t>385 650 106</t>
  </si>
  <si>
    <t>Bildat</t>
  </si>
  <si>
    <t>BildatGammidge@teleworm.us</t>
  </si>
  <si>
    <t>Dynatronics Accessories</t>
  </si>
  <si>
    <t>Community planner</t>
  </si>
  <si>
    <t>386 509 590</t>
  </si>
  <si>
    <t>Belladonna</t>
  </si>
  <si>
    <t>BelladonnaNoakes@dayrep.com</t>
  </si>
  <si>
    <t>Rivera Property Maintenance</t>
  </si>
  <si>
    <t>Medical transcriptionist</t>
  </si>
  <si>
    <t>435 348 289</t>
  </si>
  <si>
    <t>Prisca</t>
  </si>
  <si>
    <t>PriscaBolger@armyspy.com</t>
  </si>
  <si>
    <t>Price Savers</t>
  </si>
  <si>
    <t>Nursing assistant</t>
  </si>
  <si>
    <t>014 675 888</t>
  </si>
  <si>
    <t>Cosimo</t>
  </si>
  <si>
    <t>CosimoRoper@armyspy.com</t>
  </si>
  <si>
    <t>Megatronic</t>
  </si>
  <si>
    <t>Phlebotomist</t>
  </si>
  <si>
    <t>Sardis</t>
  </si>
  <si>
    <t>222 782 732</t>
  </si>
  <si>
    <t>Gormadoc</t>
  </si>
  <si>
    <t>Rumble</t>
  </si>
  <si>
    <t>GormadocRumble@jourrapide.com</t>
  </si>
  <si>
    <t>Martin's</t>
  </si>
  <si>
    <t>Dermatologist</t>
  </si>
  <si>
    <t>581 320 611</t>
  </si>
  <si>
    <t>Myrtle</t>
  </si>
  <si>
    <t>MyrtleGoodchild@teleworm.us</t>
  </si>
  <si>
    <t>Nutri G</t>
  </si>
  <si>
    <t>Cutting and slicing machine setter</t>
  </si>
  <si>
    <t>075 740 530</t>
  </si>
  <si>
    <t>CorneliaGrubb@jourrapide.com</t>
  </si>
  <si>
    <t>Block Distributors</t>
  </si>
  <si>
    <t>Risk manager</t>
  </si>
  <si>
    <t>Val-d'Or</t>
  </si>
  <si>
    <t>423 496 728</t>
  </si>
  <si>
    <t>PandoraGoodchild@jourrapide.com</t>
  </si>
  <si>
    <t>Xray Eye &amp; Vision Clinics</t>
  </si>
  <si>
    <t>Maintenance and repair worker</t>
  </si>
  <si>
    <t>Langley</t>
  </si>
  <si>
    <t>409 315 421</t>
  </si>
  <si>
    <t>Donnamira</t>
  </si>
  <si>
    <t>Sackville</t>
  </si>
  <si>
    <t>DonnamiraSackville@gustr.com</t>
  </si>
  <si>
    <t>You Are Successful</t>
  </si>
  <si>
    <t>Administrative support manager</t>
  </si>
  <si>
    <t>198 151 458</t>
  </si>
  <si>
    <t>Cedivar</t>
  </si>
  <si>
    <t>CedivarMaggot@gustr.com</t>
  </si>
  <si>
    <t>Crown Books</t>
  </si>
  <si>
    <t>Route driver</t>
  </si>
  <si>
    <t>579 904 194</t>
  </si>
  <si>
    <t>Primrose</t>
  </si>
  <si>
    <t>PrimroseWhitfoot@teleworm.us</t>
  </si>
  <si>
    <t>Atlas Realty</t>
  </si>
  <si>
    <t>Certified nurse-midwife</t>
  </si>
  <si>
    <t>Igloolik</t>
  </si>
  <si>
    <t>019 040 690</t>
  </si>
  <si>
    <t>Angelica</t>
  </si>
  <si>
    <t>AngelicaGrubb@jourrapide.com</t>
  </si>
  <si>
    <t>Leo's Stereo</t>
  </si>
  <si>
    <t>Instructional specialist</t>
  </si>
  <si>
    <t>Oshawa</t>
  </si>
  <si>
    <t>589 535 418</t>
  </si>
  <si>
    <t>Goldilocks</t>
  </si>
  <si>
    <t>GoldilocksHornblower@fleckens.hu</t>
  </si>
  <si>
    <t>Infinity Investment Plan</t>
  </si>
  <si>
    <t>Elevator repairer</t>
  </si>
  <si>
    <t>Maple</t>
  </si>
  <si>
    <t>374 125 029</t>
  </si>
  <si>
    <t>Celendine</t>
  </si>
  <si>
    <t>CelendineTook-Took@gustr.com</t>
  </si>
  <si>
    <t>Practi-Plan Mapping</t>
  </si>
  <si>
    <t>Counter clerk</t>
  </si>
  <si>
    <t>Caroline</t>
  </si>
  <si>
    <t>132 091 380</t>
  </si>
  <si>
    <t>Odo</t>
  </si>
  <si>
    <t>OdoTook-Took@armyspy.com</t>
  </si>
  <si>
    <t>Omni Source</t>
  </si>
  <si>
    <t>Financial controller</t>
  </si>
  <si>
    <t>066 145 780</t>
  </si>
  <si>
    <t>Mentha</t>
  </si>
  <si>
    <t>MenthaBurrowes@cuvox.de</t>
  </si>
  <si>
    <t>Auto Palace</t>
  </si>
  <si>
    <t>Vascular sonographer</t>
  </si>
  <si>
    <t>259 467 975</t>
  </si>
  <si>
    <t>Isengrim</t>
  </si>
  <si>
    <t>IsengrimSackville-Baggins@superrito.com</t>
  </si>
  <si>
    <t>White Tower Hamburgers</t>
  </si>
  <si>
    <t>Paraprofessional</t>
  </si>
  <si>
    <t>Victoria</t>
  </si>
  <si>
    <t>485 494 637</t>
  </si>
  <si>
    <t>Roderic</t>
  </si>
  <si>
    <t>RodericGoodbody@dayrep.com</t>
  </si>
  <si>
    <t>Freedom Map</t>
  </si>
  <si>
    <t>Electronic publishing specialist</t>
  </si>
  <si>
    <t>394 663 785</t>
  </si>
  <si>
    <t>Hildigrim</t>
  </si>
  <si>
    <t>HildigrimBrandybuck@gustr.com</t>
  </si>
  <si>
    <t>Crushing, grinding, and polishing machine setter</t>
  </si>
  <si>
    <t>742 575 327</t>
  </si>
  <si>
    <t>Brockhouse</t>
  </si>
  <si>
    <t>GoldilocksBrockhouse@fleckens.hu</t>
  </si>
  <si>
    <t>Sun Television and Appliances</t>
  </si>
  <si>
    <t>Personnel officer</t>
  </si>
  <si>
    <t>535 120 786</t>
  </si>
  <si>
    <t>DiamandaTook-Took@teleworm.us</t>
  </si>
  <si>
    <t>Anderson-Little</t>
  </si>
  <si>
    <t>Revenue agent</t>
  </si>
  <si>
    <t>Teeswater</t>
  </si>
  <si>
    <t>704 357 821</t>
  </si>
  <si>
    <t>Gundabald</t>
  </si>
  <si>
    <t>GundabaldButton@armyspy.com</t>
  </si>
  <si>
    <t>Carrols Restaurant Group</t>
  </si>
  <si>
    <t>Athletic director</t>
  </si>
  <si>
    <t>Osoyoos</t>
  </si>
  <si>
    <t>571 417 534</t>
  </si>
  <si>
    <t>CelendineBurrowes@superrito.com</t>
  </si>
  <si>
    <t>Netcore</t>
  </si>
  <si>
    <t>Technical support specialist</t>
  </si>
  <si>
    <t>Alexandra</t>
  </si>
  <si>
    <t>389 864 539</t>
  </si>
  <si>
    <t>Odovacar</t>
  </si>
  <si>
    <t>OdovacarClayhanger@einrot.com</t>
  </si>
  <si>
    <t>Monk House Sales</t>
  </si>
  <si>
    <t>Heat treating equipment setter</t>
  </si>
  <si>
    <t>366 488 906</t>
  </si>
  <si>
    <t>MirandaHeadstrong@einrot.com</t>
  </si>
  <si>
    <t>Corpbay</t>
  </si>
  <si>
    <t>Aquatic biologist</t>
  </si>
  <si>
    <t>Ville Le Gardeur</t>
  </si>
  <si>
    <t>613 055 136</t>
  </si>
  <si>
    <t>BriffoLonghole@jourrapide.com</t>
  </si>
  <si>
    <t>National Record Mart</t>
  </si>
  <si>
    <t>Control room trainee</t>
  </si>
  <si>
    <t>Belleville</t>
  </si>
  <si>
    <t>100 545 425</t>
  </si>
  <si>
    <t>Balbo</t>
  </si>
  <si>
    <t>BalboBurrowes@einrot.com</t>
  </si>
  <si>
    <t>Adapt</t>
  </si>
  <si>
    <t>Deckhand</t>
  </si>
  <si>
    <t>Quesnel</t>
  </si>
  <si>
    <t>191 980 028</t>
  </si>
  <si>
    <t>Razanur</t>
  </si>
  <si>
    <t>Puddifoot</t>
  </si>
  <si>
    <t>RazanurPuddifoot@jourrapide.com</t>
  </si>
  <si>
    <t>Bricklayer</t>
  </si>
  <si>
    <t>Antigonish</t>
  </si>
  <si>
    <t>511 167 306</t>
  </si>
  <si>
    <t>TobyGalbassi@dayrep.com</t>
  </si>
  <si>
    <t>Jackpot Consultant</t>
  </si>
  <si>
    <t>Announcer</t>
  </si>
  <si>
    <t>Pond Inlet</t>
  </si>
  <si>
    <t>229 683 859</t>
  </si>
  <si>
    <t>Fastolph</t>
  </si>
  <si>
    <t>FastolphSandheaver@gustr.com</t>
  </si>
  <si>
    <t>Giant</t>
  </si>
  <si>
    <t>Funeral director</t>
  </si>
  <si>
    <t>Orleans</t>
  </si>
  <si>
    <t>670 269 174</t>
  </si>
  <si>
    <t>Jessamine</t>
  </si>
  <si>
    <t>JessamineGalbassi@gustr.com</t>
  </si>
  <si>
    <t>Red Bears Tavern</t>
  </si>
  <si>
    <t>Catering manager</t>
  </si>
  <si>
    <t>029 702 727</t>
  </si>
  <si>
    <t>Tanta</t>
  </si>
  <si>
    <t>TantaHeadstrong@fleckens.hu</t>
  </si>
  <si>
    <t>Rogers Peet</t>
  </si>
  <si>
    <t>Color printer operator</t>
  </si>
  <si>
    <t>593 841 489</t>
  </si>
  <si>
    <t>Mimosa</t>
  </si>
  <si>
    <t>MimosaSmallburrow@einrot.com</t>
  </si>
  <si>
    <t>Exact Solutions</t>
  </si>
  <si>
    <t>Ticket seller</t>
  </si>
  <si>
    <t>450 178 207</t>
  </si>
  <si>
    <t xml:space="preserve">Chica </t>
  </si>
  <si>
    <t>ChicaBurrows@fleckens.hu</t>
  </si>
  <si>
    <t>Beefsteak Charlie's</t>
  </si>
  <si>
    <t>Safety technician</t>
  </si>
  <si>
    <t>Hauterive</t>
  </si>
  <si>
    <t>207 276 734</t>
  </si>
  <si>
    <t>Belinda</t>
  </si>
  <si>
    <t>BelindaTunnelly@jourrapide.com</t>
  </si>
  <si>
    <t>Johnson's General Stores</t>
  </si>
  <si>
    <t>Terminal controller</t>
  </si>
  <si>
    <t>125 876 367</t>
  </si>
  <si>
    <t>CorneliaHeadstrong@rhyta.com</t>
  </si>
  <si>
    <t>A+ Electronics</t>
  </si>
  <si>
    <t>Placement specialist</t>
  </si>
  <si>
    <t>Marlboro</t>
  </si>
  <si>
    <t>727 024 028</t>
  </si>
  <si>
    <t>Arabella</t>
  </si>
  <si>
    <t>ArabellaGawkroger@cuvox.de</t>
  </si>
  <si>
    <t>Mighty Casey's</t>
  </si>
  <si>
    <t>Tumbling barrel painter</t>
  </si>
  <si>
    <t>555 381 250</t>
  </si>
  <si>
    <t>Matta</t>
  </si>
  <si>
    <t>MattaClayhanger@teleworm.us</t>
  </si>
  <si>
    <t>The Polka Dot Bear Tavern</t>
  </si>
  <si>
    <t>Genetics nurse</t>
  </si>
  <si>
    <t>Regina</t>
  </si>
  <si>
    <t>310 086 962</t>
  </si>
  <si>
    <t>Eglantine</t>
  </si>
  <si>
    <t>EglantineSackville@superrito.com</t>
  </si>
  <si>
    <t>Museum Company</t>
  </si>
  <si>
    <t>Foreign language interpreter</t>
  </si>
  <si>
    <t>307 354 977</t>
  </si>
  <si>
    <t>DrogoBolger@fleckens.hu</t>
  </si>
  <si>
    <t>Support clerk</t>
  </si>
  <si>
    <t>Pelly Crossing</t>
  </si>
  <si>
    <t>557 643 855</t>
  </si>
  <si>
    <t>Everard</t>
  </si>
  <si>
    <t>EverardNoakes@rhyta.com</t>
  </si>
  <si>
    <t>Production assistant</t>
  </si>
  <si>
    <t>641 752 597</t>
  </si>
  <si>
    <t>Herugar</t>
  </si>
  <si>
    <t>HerugarBurrowes@rhyta.com</t>
  </si>
  <si>
    <t>Profitpros</t>
  </si>
  <si>
    <t>Machinist</t>
  </si>
  <si>
    <t>Sorel</t>
  </si>
  <si>
    <t>593 609 373</t>
  </si>
  <si>
    <t>Amanda</t>
  </si>
  <si>
    <t>AmandaGrubb@dayrep.com</t>
  </si>
  <si>
    <t>J. Brannam</t>
  </si>
  <si>
    <t>Pulmonary function technologist</t>
  </si>
  <si>
    <t>455 410 456</t>
  </si>
  <si>
    <t>PeonyBrandybuck@einrot.com</t>
  </si>
  <si>
    <t>Loan service clerk</t>
  </si>
  <si>
    <t>Ryley</t>
  </si>
  <si>
    <t>237 027 883</t>
  </si>
  <si>
    <t>Wilibald</t>
  </si>
  <si>
    <t>WilibaldBrandagamba@fleckens.hu</t>
  </si>
  <si>
    <t>Monlinks</t>
  </si>
  <si>
    <t>Executive chef</t>
  </si>
  <si>
    <t>752 611 871</t>
  </si>
  <si>
    <t>Diggle</t>
  </si>
  <si>
    <t>PrimulaDiggle@jourrapide.com</t>
  </si>
  <si>
    <t>Skaggs-Alpha Beta</t>
  </si>
  <si>
    <t>County court judge</t>
  </si>
  <si>
    <t>Fort Mcmurray</t>
  </si>
  <si>
    <t>762 864 551</t>
  </si>
  <si>
    <t>Fastred</t>
  </si>
  <si>
    <t>FastredPuddifoot@superrito.com</t>
  </si>
  <si>
    <t>Crandall's Fine Furniture</t>
  </si>
  <si>
    <t>Greenhouse worker</t>
  </si>
  <si>
    <t>407 093 269</t>
  </si>
  <si>
    <t>Camelia</t>
  </si>
  <si>
    <t>Goldworthy</t>
  </si>
  <si>
    <t>CameliaGoldworthy@fleckens.hu</t>
  </si>
  <si>
    <t>John Plain</t>
  </si>
  <si>
    <t>Tour escort</t>
  </si>
  <si>
    <t>471 656 561</t>
  </si>
  <si>
    <t>Valdemar</t>
  </si>
  <si>
    <t>ValdemarBaggins@rhyta.com</t>
  </si>
  <si>
    <t>Isaly's</t>
  </si>
  <si>
    <t>Health physicist</t>
  </si>
  <si>
    <t>404 439 440</t>
  </si>
  <si>
    <t>TobyFairbairn@fleckens.hu</t>
  </si>
  <si>
    <t>DGS HomeSource</t>
  </si>
  <si>
    <t>Light truck driver</t>
  </si>
  <si>
    <t>015 057 607</t>
  </si>
  <si>
    <t>Priamus</t>
  </si>
  <si>
    <t>PriamusChubb@jourrapide.com</t>
  </si>
  <si>
    <t>Carter's Foods</t>
  </si>
  <si>
    <t>Financial planner</t>
  </si>
  <si>
    <t>121 848 402</t>
  </si>
  <si>
    <t>PrimroseNoakes@superrito.com</t>
  </si>
  <si>
    <t>Record &amp; Tape Outlet</t>
  </si>
  <si>
    <t>Recruitment manager</t>
  </si>
  <si>
    <t>Sault Ste Marie</t>
  </si>
  <si>
    <t>121 613 764</t>
  </si>
  <si>
    <t>BlancoSmallburrow@jourrapide.com</t>
  </si>
  <si>
    <t>Food Giant</t>
  </si>
  <si>
    <t>Family therapist</t>
  </si>
  <si>
    <t>161 463 062</t>
  </si>
  <si>
    <t>AlfridaGammidge@teleworm.us</t>
  </si>
  <si>
    <t>Kent's</t>
  </si>
  <si>
    <t>Mediator</t>
  </si>
  <si>
    <t>612 496 539</t>
  </si>
  <si>
    <t>Yolanda</t>
  </si>
  <si>
    <t>YolandaGawkroger@cuvox.de</t>
  </si>
  <si>
    <t>Precision printing worker</t>
  </si>
  <si>
    <t>665 126 595</t>
  </si>
  <si>
    <t>Töbi</t>
  </si>
  <si>
    <t>TobiRumble@teleworm.us</t>
  </si>
  <si>
    <t>Seaforth</t>
  </si>
  <si>
    <t>727 442 311</t>
  </si>
  <si>
    <t>NickChubb@fleckens.hu</t>
  </si>
  <si>
    <t>Twin Food Stores</t>
  </si>
  <si>
    <t>Heavy vehicle and mobile equipment service technician</t>
  </si>
  <si>
    <t>435 841 358</t>
  </si>
  <si>
    <t>Pamphila</t>
  </si>
  <si>
    <t>PamphilaGamgee@rhyta.com</t>
  </si>
  <si>
    <t>Strength Gurus</t>
  </si>
  <si>
    <t>Personal banker</t>
  </si>
  <si>
    <t>Lethbridge</t>
  </si>
  <si>
    <t>113 078 810</t>
  </si>
  <si>
    <t>PansyBurrowes@jourrapide.com</t>
  </si>
  <si>
    <t>FBI agent</t>
  </si>
  <si>
    <t>Surrey</t>
  </si>
  <si>
    <t>484 425 194</t>
  </si>
  <si>
    <t>Amethyst</t>
  </si>
  <si>
    <t>AmethystGardner@dayrep.com</t>
  </si>
  <si>
    <t>Omni Tech</t>
  </si>
  <si>
    <t>Oxy-gas cutter</t>
  </si>
  <si>
    <t>Whitney</t>
  </si>
  <si>
    <t>272 914 375</t>
  </si>
  <si>
    <t>GerdaGoodchild@dayrep.com</t>
  </si>
  <si>
    <t>Country Club Markets</t>
  </si>
  <si>
    <t>Brace maker</t>
  </si>
  <si>
    <t>Toledo</t>
  </si>
  <si>
    <t>336 027 776</t>
  </si>
  <si>
    <t>MyrtleGreenhand@gustr.com</t>
  </si>
  <si>
    <t>Audio Aid</t>
  </si>
  <si>
    <t>Real-time captioner</t>
  </si>
  <si>
    <t>313 365 215</t>
  </si>
  <si>
    <t>Alberic</t>
  </si>
  <si>
    <t>AlbericBunce@gustr.com</t>
  </si>
  <si>
    <t>Star Merchant Services</t>
  </si>
  <si>
    <t>Posting clerk</t>
  </si>
  <si>
    <t>586 770 687</t>
  </si>
  <si>
    <t>RosaGreenhand@fleckens.hu</t>
  </si>
  <si>
    <t>Sky High Financial Advice</t>
  </si>
  <si>
    <t>Job binding worker</t>
  </si>
  <si>
    <t>473 242 261</t>
  </si>
  <si>
    <t>Ranugad</t>
  </si>
  <si>
    <t>RanugadFairbairn@einrot.com</t>
  </si>
  <si>
    <t>Account executive</t>
  </si>
  <si>
    <t>384 322 855</t>
  </si>
  <si>
    <t>Hildigard</t>
  </si>
  <si>
    <t>HildigardBrockhouse@jourrapide.com</t>
  </si>
  <si>
    <t>Dream Home Real Estate Service</t>
  </si>
  <si>
    <t>Audio control engineer</t>
  </si>
  <si>
    <t>Guelph</t>
  </si>
  <si>
    <t>351 835 038</t>
  </si>
  <si>
    <t>Asphodel</t>
  </si>
  <si>
    <t>AsphodelSackville@cuvox.de</t>
  </si>
  <si>
    <t>Grodins</t>
  </si>
  <si>
    <t>Public health dentist</t>
  </si>
  <si>
    <t>105 358 519</t>
  </si>
  <si>
    <t>LaviniaMaggot@dayrep.com</t>
  </si>
  <si>
    <t>Realty Solution</t>
  </si>
  <si>
    <t>Instrumentation technician</t>
  </si>
  <si>
    <t>St Jerome</t>
  </si>
  <si>
    <t>480 319 854</t>
  </si>
  <si>
    <t>PansyBoffin@gustr.com</t>
  </si>
  <si>
    <t>Bay Furniture</t>
  </si>
  <si>
    <t>Short haul or local truck driver</t>
  </si>
  <si>
    <t>162 245 856</t>
  </si>
  <si>
    <t>Cora</t>
  </si>
  <si>
    <t>CoraClayhanger@einrot.com</t>
  </si>
  <si>
    <t xml:space="preserve">Matrix Architectural Service </t>
  </si>
  <si>
    <t>Corporate administrative assistant</t>
  </si>
  <si>
    <t>169 695 459</t>
  </si>
  <si>
    <t>AmethystNoakes@einrot.com</t>
  </si>
  <si>
    <t>Superior Appraisals</t>
  </si>
  <si>
    <t>Information processing worker</t>
  </si>
  <si>
    <t>Lavaltrie</t>
  </si>
  <si>
    <t>358 061 158</t>
  </si>
  <si>
    <t>CaradasHornblower@cuvox.de</t>
  </si>
  <si>
    <t>Sunflower Market</t>
  </si>
  <si>
    <t>Roofer</t>
  </si>
  <si>
    <t>Malton</t>
  </si>
  <si>
    <t>062 034 376</t>
  </si>
  <si>
    <t>MirandaBracegirdle@rhyta.com</t>
  </si>
  <si>
    <t>Knockout Kickboxing</t>
  </si>
  <si>
    <t>Mapping technician</t>
  </si>
  <si>
    <t>013 920 988</t>
  </si>
  <si>
    <t>Prima</t>
  </si>
  <si>
    <t>PrimaBolger@einrot.com</t>
  </si>
  <si>
    <t>Almacs</t>
  </si>
  <si>
    <t>Foot doctor</t>
  </si>
  <si>
    <t>Brownsville</t>
  </si>
  <si>
    <t>043 503 325</t>
  </si>
  <si>
    <t>Elanor</t>
  </si>
  <si>
    <t>ElanorBoffin@superrito.com</t>
  </si>
  <si>
    <t>Morrison's Cafeteria</t>
  </si>
  <si>
    <t>Cook</t>
  </si>
  <si>
    <t>Swan Hills</t>
  </si>
  <si>
    <t>640 253 787</t>
  </si>
  <si>
    <t>RosaUnderhill@einrot.com</t>
  </si>
  <si>
    <t>Reliable Garden Management</t>
  </si>
  <si>
    <t>Gate agent</t>
  </si>
  <si>
    <t>246 256 150</t>
  </si>
  <si>
    <t>FortinbrasHornblower@superrito.com</t>
  </si>
  <si>
    <t>Poultry trimmer</t>
  </si>
  <si>
    <t>040 174 369</t>
  </si>
  <si>
    <t>Faramir</t>
  </si>
  <si>
    <t>FaramirLonghole@cuvox.de</t>
  </si>
  <si>
    <t>Forum Cafeterias</t>
  </si>
  <si>
    <t>Auditing clerk</t>
  </si>
  <si>
    <t>392 605 135</t>
  </si>
  <si>
    <t>JessamineGoldworthy@cuvox.de</t>
  </si>
  <si>
    <t>Security officer</t>
  </si>
  <si>
    <t>150 007 359</t>
  </si>
  <si>
    <t>RosaBurrowes@cuvox.de</t>
  </si>
  <si>
    <t>Prospa-Pal</t>
  </si>
  <si>
    <t>Construction mechanic</t>
  </si>
  <si>
    <t>239 156 680</t>
  </si>
  <si>
    <t>Togo</t>
  </si>
  <si>
    <t>Zaragamba</t>
  </si>
  <si>
    <t>TogoZaragamba@fleckens.hu</t>
  </si>
  <si>
    <t>Electronic technician</t>
  </si>
  <si>
    <t>744 287 236</t>
  </si>
  <si>
    <t>MenthaTook-Took@fleckens.hu</t>
  </si>
  <si>
    <t>Irving's Sporting Goods</t>
  </si>
  <si>
    <t>Packaging and filling machine tender</t>
  </si>
  <si>
    <t>North Vancouver</t>
  </si>
  <si>
    <t>581 020 278</t>
  </si>
  <si>
    <t>Rhoda</t>
  </si>
  <si>
    <t>RhodaBaggins@dayrep.com</t>
  </si>
  <si>
    <t>Pesticide handler</t>
  </si>
  <si>
    <t>320 774 680</t>
  </si>
  <si>
    <t>FastredBrandybuck@einrot.com</t>
  </si>
  <si>
    <t>Square Circle</t>
  </si>
  <si>
    <t>Meter reader</t>
  </si>
  <si>
    <t>Sherbrooke</t>
  </si>
  <si>
    <t>107 831 679</t>
  </si>
  <si>
    <t>CorneliaLonghole@dayrep.com</t>
  </si>
  <si>
    <t>Murray's Discount Auto Stores</t>
  </si>
  <si>
    <t>Evans-Thomas</t>
  </si>
  <si>
    <t>759 928 534</t>
  </si>
  <si>
    <t>PansyBrownlock@dayrep.com</t>
  </si>
  <si>
    <t>Custom Lawn Care</t>
  </si>
  <si>
    <t>Labor training manager</t>
  </si>
  <si>
    <t>Orangeville</t>
  </si>
  <si>
    <t>060 806 692</t>
  </si>
  <si>
    <t>Melilot</t>
  </si>
  <si>
    <t>MelilotHornblower@cuvox.de</t>
  </si>
  <si>
    <t>Clemens Markets</t>
  </si>
  <si>
    <t>Probation officer</t>
  </si>
  <si>
    <t>Hespeler</t>
  </si>
  <si>
    <t>481 843 209</t>
  </si>
  <si>
    <t>MayMaggot@superrito.com</t>
  </si>
  <si>
    <t>Recording engineer</t>
  </si>
  <si>
    <t>Owen Sound</t>
  </si>
  <si>
    <t>750 866 949</t>
  </si>
  <si>
    <t>GlorianaGawkroger@fleckens.hu</t>
  </si>
  <si>
    <t>Modern Architecture Design</t>
  </si>
  <si>
    <t>Private banker</t>
  </si>
  <si>
    <t>273 949 032</t>
  </si>
  <si>
    <t>MenthaDiggle@teleworm.us</t>
  </si>
  <si>
    <t>Radar controller</t>
  </si>
  <si>
    <t>Meadow Lake</t>
  </si>
  <si>
    <t>098 419 799</t>
  </si>
  <si>
    <t>Jolly</t>
  </si>
  <si>
    <t>JollyPuddifoot@teleworm.us</t>
  </si>
  <si>
    <t>Odyssey Records &amp; Tapes</t>
  </si>
  <si>
    <t>Gas plant operator</t>
  </si>
  <si>
    <t>Saskatoon</t>
  </si>
  <si>
    <t>765 550 215</t>
  </si>
  <si>
    <t>Bowman</t>
  </si>
  <si>
    <t>BowmanGrubb@einrot.com</t>
  </si>
  <si>
    <t>W. Bell &amp; Co.</t>
  </si>
  <si>
    <t>Respiratory nurse</t>
  </si>
  <si>
    <t>141 431 841</t>
  </si>
  <si>
    <t>Salvia</t>
  </si>
  <si>
    <t>SalviaHogpen@fleckens.hu</t>
  </si>
  <si>
    <t>Holly Tree Inn</t>
  </si>
  <si>
    <t>Aircraft systems assembler</t>
  </si>
  <si>
    <t>069 256 220</t>
  </si>
  <si>
    <t>Brutus</t>
  </si>
  <si>
    <t>BrutusDiggle@jourrapide.com</t>
  </si>
  <si>
    <t>Royal Gas</t>
  </si>
  <si>
    <t>Science writer</t>
  </si>
  <si>
    <t>046 815 783</t>
  </si>
  <si>
    <t>TimbaGalbassi@armyspy.com</t>
  </si>
  <si>
    <t>Rite Solution</t>
  </si>
  <si>
    <t>Title examiner</t>
  </si>
  <si>
    <t>023 155 369</t>
  </si>
  <si>
    <t>Malva</t>
  </si>
  <si>
    <t>MalvaBrandybuck@teleworm.us</t>
  </si>
  <si>
    <t>Star Assistance</t>
  </si>
  <si>
    <t>Camp counselor</t>
  </si>
  <si>
    <t>041 369 877</t>
  </si>
  <si>
    <t>Hayward</t>
  </si>
  <si>
    <t>JessamineHayward@jourrapide.com</t>
  </si>
  <si>
    <t>Future Bright</t>
  </si>
  <si>
    <t>Home appliance repairer</t>
  </si>
  <si>
    <t>Beeton</t>
  </si>
  <si>
    <t>214 234 601</t>
  </si>
  <si>
    <t>MeriadocGreenhand@cuvox.de</t>
  </si>
  <si>
    <t>Network Air</t>
  </si>
  <si>
    <t>Benefits director</t>
  </si>
  <si>
    <t>Prince George</t>
  </si>
  <si>
    <t>366 307 957</t>
  </si>
  <si>
    <t>MattaTuk@teleworm.us</t>
  </si>
  <si>
    <t>Rainbow Records</t>
  </si>
  <si>
    <t>Environmental chemist</t>
  </si>
  <si>
    <t>Beaver Creek</t>
  </si>
  <si>
    <t>668 026 131</t>
  </si>
  <si>
    <t>BelladonnaBaggins@gustr.com</t>
  </si>
  <si>
    <t>Signa Air</t>
  </si>
  <si>
    <t>Medical secretary</t>
  </si>
  <si>
    <t>Blackie</t>
  </si>
  <si>
    <t>037 507 985</t>
  </si>
  <si>
    <t>Athanaric</t>
  </si>
  <si>
    <t>AthanaricNoakes@armyspy.com</t>
  </si>
  <si>
    <t>Geological engineer</t>
  </si>
  <si>
    <t>Millet</t>
  </si>
  <si>
    <t>159 467 315</t>
  </si>
  <si>
    <t>LindaChubb@armyspy.com</t>
  </si>
  <si>
    <t>One-Up Realtors</t>
  </si>
  <si>
    <t>Pathologist</t>
  </si>
  <si>
    <t>759 410 822</t>
  </si>
  <si>
    <t>BalboZaragamba@fleckens.hu</t>
  </si>
  <si>
    <t>Traffic clerk</t>
  </si>
  <si>
    <t>668 862 436</t>
  </si>
  <si>
    <t>PoppyTook-Took@teleworm.us</t>
  </si>
  <si>
    <t>Monk Real Estate Service</t>
  </si>
  <si>
    <t>Polisher</t>
  </si>
  <si>
    <t>Lumsden</t>
  </si>
  <si>
    <t>617 476 890</t>
  </si>
  <si>
    <t>SavannaChubb-Baggins@einrot.com</t>
  </si>
  <si>
    <t>Kenny Rogers Roasters</t>
  </si>
  <si>
    <t>330 568 833</t>
  </si>
  <si>
    <t>MalvaLonghole@dayrep.com</t>
  </si>
  <si>
    <t>Omni Superstore</t>
  </si>
  <si>
    <t>Photographic equipment repairer</t>
  </si>
  <si>
    <t>Parry Sound</t>
  </si>
  <si>
    <t>434 860 250</t>
  </si>
  <si>
    <t>Tim</t>
  </si>
  <si>
    <t>TimTuk@dayrep.com</t>
  </si>
  <si>
    <t>Pro Garden Management</t>
  </si>
  <si>
    <t>Financial examiner</t>
  </si>
  <si>
    <t>495 072 282</t>
  </si>
  <si>
    <t>Amalda</t>
  </si>
  <si>
    <t>AmaldaFairbairn@einrot.com</t>
  </si>
  <si>
    <t>Record Town</t>
  </si>
  <si>
    <t>Dental ceramist</t>
  </si>
  <si>
    <t>436 706 618</t>
  </si>
  <si>
    <t>Bodo</t>
  </si>
  <si>
    <t>BodoLonghole@einrot.com</t>
  </si>
  <si>
    <t>J. Riggings</t>
  </si>
  <si>
    <t>Lather</t>
  </si>
  <si>
    <t>Woburn</t>
  </si>
  <si>
    <t>010 612 133</t>
  </si>
  <si>
    <t>Marmaduc</t>
  </si>
  <si>
    <t>MarmaducGardner@teleworm.us</t>
  </si>
  <si>
    <t>ManPower</t>
  </si>
  <si>
    <t>Water transportation occupation</t>
  </si>
  <si>
    <t>779 032 564</t>
  </si>
  <si>
    <t>SagoHogpen@teleworm.us</t>
  </si>
  <si>
    <t>Old America Stores</t>
  </si>
  <si>
    <t>Therapeutic recreation specialist</t>
  </si>
  <si>
    <t>389 609 702</t>
  </si>
  <si>
    <t>MenthaTuk@einrot.com</t>
  </si>
  <si>
    <t>Powerbod</t>
  </si>
  <si>
    <t>Pharmacist</t>
  </si>
  <si>
    <t>627 674 856</t>
  </si>
  <si>
    <t>DiamandaNoakes@dayrep.com</t>
  </si>
  <si>
    <t>Total Yard Management</t>
  </si>
  <si>
    <t>Heating, air-conditioning, and refrigeration installer</t>
  </si>
  <si>
    <t>Newmarket</t>
  </si>
  <si>
    <t>618 107 817</t>
  </si>
  <si>
    <t>Lily</t>
  </si>
  <si>
    <t>LilyBolger@einrot.com</t>
  </si>
  <si>
    <t>Choices</t>
  </si>
  <si>
    <t>674 301 981</t>
  </si>
  <si>
    <t>Falco</t>
  </si>
  <si>
    <t>FalcoLightfoot@dayrep.com</t>
  </si>
  <si>
    <t>Local truck driver</t>
  </si>
  <si>
    <t>362 898 918</t>
  </si>
  <si>
    <t>BildatHornblower@jourrapide.com</t>
  </si>
  <si>
    <t>Die maker</t>
  </si>
  <si>
    <t>Barrie</t>
  </si>
  <si>
    <t>114 820 442</t>
  </si>
  <si>
    <t>Pervinca</t>
  </si>
  <si>
    <t>PervincaFairbairn@rhyta.com</t>
  </si>
  <si>
    <t>Receive-and-deliver clerk</t>
  </si>
  <si>
    <t>Dunnville</t>
  </si>
  <si>
    <t>194 847 869</t>
  </si>
  <si>
    <t>Maura</t>
  </si>
  <si>
    <t>MauraMugwort@superrito.com</t>
  </si>
  <si>
    <t>441 320 223</t>
  </si>
  <si>
    <t>MantissaGardner@gustr.com</t>
  </si>
  <si>
    <t>Mr. Clark's Appliances</t>
  </si>
  <si>
    <t>Expediting clerk</t>
  </si>
  <si>
    <t>564 617 611</t>
  </si>
  <si>
    <t>LaliaDiggle@fleckens.hu</t>
  </si>
  <si>
    <t>Little Tavern</t>
  </si>
  <si>
    <t>Forging machine operator</t>
  </si>
  <si>
    <t>560 511 925</t>
  </si>
  <si>
    <t>Cotman</t>
  </si>
  <si>
    <t>CotmanNoakes@dayrep.com</t>
  </si>
  <si>
    <t>Magna Wealth</t>
  </si>
  <si>
    <t>Mine examiner</t>
  </si>
  <si>
    <t>799 963 681</t>
  </si>
  <si>
    <t>Isengar</t>
  </si>
  <si>
    <t>IsengarTook-Took@jourrapide.com</t>
  </si>
  <si>
    <t>Enrich Garden Services</t>
  </si>
  <si>
    <t>Public relations consultant</t>
  </si>
  <si>
    <t>Theodore</t>
  </si>
  <si>
    <t>237 621 982</t>
  </si>
  <si>
    <t>GlorianaBurrows@fleckens.hu</t>
  </si>
  <si>
    <t>Town and Country Convenience Stores</t>
  </si>
  <si>
    <t>Lyricist</t>
  </si>
  <si>
    <t>233 385 657</t>
  </si>
  <si>
    <t>Ruby</t>
  </si>
  <si>
    <t>RubyGamgee@superrito.com</t>
  </si>
  <si>
    <t>Ernst Home Centers</t>
  </si>
  <si>
    <t>Baker</t>
  </si>
  <si>
    <t>Spences Bridge</t>
  </si>
  <si>
    <t>569 527 658</t>
  </si>
  <si>
    <t>BilcuzalSandyman@einrot.com</t>
  </si>
  <si>
    <t>Esthetician</t>
  </si>
  <si>
    <t>Glenfinnan</t>
  </si>
  <si>
    <t>134 243 179</t>
  </si>
  <si>
    <t>Habaccuc</t>
  </si>
  <si>
    <t>HabaccucGamgee@dayrep.com</t>
  </si>
  <si>
    <t>Paste-up worker</t>
  </si>
  <si>
    <t>215 961 566</t>
  </si>
  <si>
    <t>PansyBrandybuck@einrot.com</t>
  </si>
  <si>
    <t>Music Plus</t>
  </si>
  <si>
    <t>Tractor driver</t>
  </si>
  <si>
    <t>714 172 103</t>
  </si>
  <si>
    <t>MelilotTook@teleworm.us</t>
  </si>
  <si>
    <t>Handy Andy Home Improvement Center</t>
  </si>
  <si>
    <t>352 973 036</t>
  </si>
  <si>
    <t>Reginard</t>
  </si>
  <si>
    <t>ReginardBrockhouse@teleworm.us</t>
  </si>
  <si>
    <t>Robinson Furniture</t>
  </si>
  <si>
    <t>Independent adjuster</t>
  </si>
  <si>
    <t>Carleton Place</t>
  </si>
  <si>
    <t>765 639 877</t>
  </si>
  <si>
    <t>MayBolger@armyspy.com</t>
  </si>
  <si>
    <t>Metal-refining furnace operator</t>
  </si>
  <si>
    <t>Pierrefonds</t>
  </si>
  <si>
    <t>050 268 713</t>
  </si>
  <si>
    <t>Prospero</t>
  </si>
  <si>
    <t>ProsperoProudfoot@einrot.com</t>
  </si>
  <si>
    <t>Corinthian Designs</t>
  </si>
  <si>
    <t>Hand packer</t>
  </si>
  <si>
    <t>480 418 995</t>
  </si>
  <si>
    <t>Daisy</t>
  </si>
  <si>
    <t>Goold</t>
  </si>
  <si>
    <t>DaisyGoold@dayrep.com</t>
  </si>
  <si>
    <t>Bold Ideas</t>
  </si>
  <si>
    <t>559 937 198</t>
  </si>
  <si>
    <t>HamfastBurrows@armyspy.com</t>
  </si>
  <si>
    <t>Office helper</t>
  </si>
  <si>
    <t>475 325 403</t>
  </si>
  <si>
    <t>AmandaDiggle@teleworm.us</t>
  </si>
  <si>
    <t>Licorice Pizza</t>
  </si>
  <si>
    <t>Subway operator</t>
  </si>
  <si>
    <t>247 066 657</t>
  </si>
  <si>
    <t>LaliaWhitfoot@armyspy.com</t>
  </si>
  <si>
    <t>Mr. Steak</t>
  </si>
  <si>
    <t>Hand sewer</t>
  </si>
  <si>
    <t>226 397 362</t>
  </si>
  <si>
    <t>Bercilac</t>
  </si>
  <si>
    <t>BercilacUnderhill@dayrep.com</t>
  </si>
  <si>
    <t>Brown Derby</t>
  </si>
  <si>
    <t>082 268 582</t>
  </si>
  <si>
    <t>Dora</t>
  </si>
  <si>
    <t>DoraRumble@jourrapide.com</t>
  </si>
  <si>
    <t>Telephone service representative</t>
  </si>
  <si>
    <t>180 905 713</t>
  </si>
  <si>
    <t>Obo</t>
  </si>
  <si>
    <t>OboBrandagamba@armyspy.com</t>
  </si>
  <si>
    <t>John M. Smyth's Homemakers</t>
  </si>
  <si>
    <t>Surveying technician</t>
  </si>
  <si>
    <t>790 874 580</t>
  </si>
  <si>
    <t>Milo</t>
  </si>
  <si>
    <t>MiloBolger@cuvox.de</t>
  </si>
  <si>
    <t>Incluesiv</t>
  </si>
  <si>
    <t>Webmaster</t>
  </si>
  <si>
    <t>296 680 671</t>
  </si>
  <si>
    <t>Gorbadoc</t>
  </si>
  <si>
    <t>GorbadocBrockhouse@einrot.com</t>
  </si>
  <si>
    <t>Integra Wealth Planners</t>
  </si>
  <si>
    <t>Interior decorator</t>
  </si>
  <si>
    <t>St Georges</t>
  </si>
  <si>
    <t>067 638 775</t>
  </si>
  <si>
    <t>Frodo</t>
  </si>
  <si>
    <t>FrodoBoffin@cuvox.de</t>
  </si>
  <si>
    <t>Crazy Eddie</t>
  </si>
  <si>
    <t>Job development specialist</t>
  </si>
  <si>
    <t>439 126 574</t>
  </si>
  <si>
    <t>Moro</t>
  </si>
  <si>
    <t>MoroBracegirdle@teleworm.us</t>
  </si>
  <si>
    <t>FlowerTime</t>
  </si>
  <si>
    <t>Self enrichment teacher</t>
  </si>
  <si>
    <t>516 183 258</t>
  </si>
  <si>
    <t>Banazir</t>
  </si>
  <si>
    <t>BanazirNoakes@superrito.com</t>
  </si>
  <si>
    <t>Corporate accountant</t>
  </si>
  <si>
    <t>088 966 601</t>
  </si>
  <si>
    <t>ErlingBaggins@dayrep.com</t>
  </si>
  <si>
    <t>Pro Yard Services</t>
  </si>
  <si>
    <t>Health education specialist</t>
  </si>
  <si>
    <t>255 272 841</t>
  </si>
  <si>
    <t>DiamandaTook-Brandybuck@cuvox.de</t>
  </si>
  <si>
    <t>Monit</t>
  </si>
  <si>
    <t>Coache</t>
  </si>
  <si>
    <t>Mandatory</t>
  </si>
  <si>
    <t>Induction</t>
  </si>
  <si>
    <t>Health and Safety</t>
  </si>
  <si>
    <t>Course_listing</t>
  </si>
  <si>
    <t>Ring-bearing</t>
  </si>
  <si>
    <t>Sword-making</t>
  </si>
  <si>
    <t>Introduction to Wizardry</t>
  </si>
  <si>
    <t>Hobbit foot management</t>
  </si>
  <si>
    <t>How to party like a hobbit</t>
  </si>
  <si>
    <t>Ear care for elves</t>
  </si>
  <si>
    <t>Female</t>
  </si>
  <si>
    <t>Male</t>
  </si>
  <si>
    <t>Other</t>
  </si>
  <si>
    <t>StaffID</t>
  </si>
  <si>
    <t>Course Attended</t>
  </si>
  <si>
    <t>Mandatory ?</t>
  </si>
  <si>
    <t>No</t>
  </si>
  <si>
    <t>Yes</t>
  </si>
  <si>
    <t>Staff_DD</t>
  </si>
  <si>
    <t>Gammidge|Nora |170 139 380</t>
  </si>
  <si>
    <t>Underhill|Haiduc|305 965 642</t>
  </si>
  <si>
    <t>Headstrong|Gorbaduc|251 880 340</t>
  </si>
  <si>
    <t>Bunce|Guido|767 474 588</t>
  </si>
  <si>
    <t>Gardner|Isembold|608 596 763</t>
  </si>
  <si>
    <t>Course date</t>
  </si>
  <si>
    <t>Clayhanger|Primula|239 072 820</t>
  </si>
  <si>
    <t>Tunnelly|Timba|448 816 462</t>
  </si>
  <si>
    <t>Took-Brandybuck|Bell|184 442 283</t>
  </si>
  <si>
    <t>Greenhand|Mirabella|502 036 734</t>
  </si>
  <si>
    <t>Burrowes|Blanco|579 020 181</t>
  </si>
  <si>
    <t>Bunce|Ponto|511 857 666</t>
  </si>
  <si>
    <t>Proudfoot|Filibert|001 281 476</t>
  </si>
  <si>
    <t>Clayhanger|Belba|141 139 428</t>
  </si>
  <si>
    <t>Took-Took|Marigold|349 151 506</t>
  </si>
  <si>
    <t>Sackville-Baggins|Faramond|086 109 154</t>
  </si>
  <si>
    <t>Brownlock|Erling|440 700 011</t>
  </si>
  <si>
    <t>Obligatory courses</t>
  </si>
  <si>
    <t>Course completed?</t>
  </si>
  <si>
    <t>Row Labels</t>
  </si>
  <si>
    <t>Grand Total</t>
  </si>
  <si>
    <t>Sum of Course completed?</t>
  </si>
  <si>
    <t>Count of Staff_DD</t>
  </si>
  <si>
    <t>Compliance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</si>
</sst>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0" fontId="16" fillId="0" borderId="0" xfId="0" applyFont="1"/>
    <xf numFmtId="14" fontId="16" fillId="0" borderId="0" xfId="0" applyNumberFormat="1" applyFont="1"/>
    <xf numFmtId="0" fontId="16" fillId="0" borderId="0" xfId="0" applyFont="1" applyAlignment="1">
      <alignment wrapText="1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16" fillId="33" borderId="10" xfId="0" applyFont="1" applyFill="1" applyBorder="1"/>
    <xf numFmtId="9" fontId="0" fillId="0" borderId="0" xfId="42" applyFont="1"/>
    <xf numFmtId="9" fontId="16" fillId="33" borderId="11" xfId="42" applyFont="1" applyFill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9">
    <dxf>
      <numFmt numFmtId="0" formatCode="General"/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9" formatCode="d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powerPivotData" Target="model/item.data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[What percentage of staff are compliant_finish.xlsx]Compliance Pivot!PivotTable3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'Compliance Pivot'!$B$3</c:f>
              <c:strCache>
                <c:ptCount val="1"/>
                <c:pt idx="0">
                  <c:v>Count of Staff_DD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'Compliance Pivot'!$A$4:$A$6</c:f>
              <c:strCache>
                <c:ptCount val="2"/>
                <c:pt idx="0">
                  <c:v>Health and Safety</c:v>
                </c:pt>
                <c:pt idx="1">
                  <c:v>Induction</c:v>
                </c:pt>
              </c:strCache>
            </c:strRef>
          </c:cat>
          <c:val>
            <c:numRef>
              <c:f>'Compliance Pivot'!$B$4:$B$6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D4-4582-BC66-4275D247ECF9}"/>
            </c:ext>
          </c:extLst>
        </c:ser>
        <c:ser>
          <c:idx val="1"/>
          <c:order val="1"/>
          <c:tx>
            <c:strRef>
              <c:f>'Compliance Pivot'!$C$3</c:f>
              <c:strCache>
                <c:ptCount val="1"/>
                <c:pt idx="0">
                  <c:v>Sum of Course completed?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'Compliance Pivot'!$A$4:$A$6</c:f>
              <c:strCache>
                <c:ptCount val="2"/>
                <c:pt idx="0">
                  <c:v>Health and Safety</c:v>
                </c:pt>
                <c:pt idx="1">
                  <c:v>Induction</c:v>
                </c:pt>
              </c:strCache>
            </c:strRef>
          </c:cat>
          <c:val>
            <c:numRef>
              <c:f>'Compliance Pivot'!$C$4:$C$6</c:f>
              <c:numCache>
                <c:formatCode>General</c:formatCode>
                <c:ptCount val="2"/>
                <c:pt idx="0">
                  <c:v>9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D4-4582-BC66-4275D247ECF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75458592"/>
        <c:axId val="375458920"/>
      </c:barChart>
      <c:catAx>
        <c:axId val="37545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458920"/>
        <c:crosses val="autoZero"/>
        <c:auto val="1"/>
        <c:lblAlgn val="ctr"/>
        <c:lblOffset val="100"/>
        <c:noMultiLvlLbl val="0"/>
      </c:catAx>
      <c:valAx>
        <c:axId val="375458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458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83343</xdr:rowOff>
    </xdr:from>
    <xdr:to>
      <xdr:col>7</xdr:col>
      <xdr:colOff>45245</xdr:colOff>
      <xdr:row>22</xdr:row>
      <xdr:rowOff>111918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6EC240C-33A2-4D5B-BF6A-5D4E3919EE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Anne Walsh" refreshedDate="43172.512707060188" backgroundQuery="1" createdVersion="6" refreshedVersion="6" minRefreshableVersion="3" recordCount="0" supportSubquery="1" supportAdvancedDrill="1">
  <cacheSource type="external" connectionId="1"/>
  <cacheFields count="3">
    <cacheField name="[Table3].[Course Attended].[Course Attended]" caption="Course Attended" numFmtId="0" hierarchy="3" level="1">
      <sharedItems count="2">
        <s v="Health and Safety"/>
        <s v="Induction"/>
      </sharedItems>
    </cacheField>
    <cacheField name="[Measures].[Count of Staff_DD]" caption="Count of Staff_DD" numFmtId="0" hierarchy="9" level="32767"/>
    <cacheField name="[Measures].[Sum of Course completed?]" caption="Sum of Course completed?" numFmtId="0" hierarchy="10" level="32767"/>
  </cacheFields>
  <cacheHierarchies count="11">
    <cacheHierarchy uniqueName="[Table3].[Staff_DD]" caption="Staff_DD" attribute="1" defaultMemberUniqueName="[Table3].[Staff_DD].[All]" allUniqueName="[Table3].[Staff_DD].[All]" dimensionUniqueName="[Table3]" displayFolder="" count="0" memberValueDatatype="130" unbalanced="0"/>
    <cacheHierarchy uniqueName="[Table3].[GivenName]" caption="GivenName" attribute="1" defaultMemberUniqueName="[Table3].[GivenName].[All]" allUniqueName="[Table3].[GivenName].[All]" dimensionUniqueName="[Table3]" displayFolder="" count="0" memberValueDatatype="130" unbalanced="0"/>
    <cacheHierarchy uniqueName="[Table3].[Surname]" caption="Surname" attribute="1" defaultMemberUniqueName="[Table3].[Surname].[All]" allUniqueName="[Table3].[Surname].[All]" dimensionUniqueName="[Table3]" displayFolder="" count="0" memberValueDatatype="130" unbalanced="0"/>
    <cacheHierarchy uniqueName="[Table3].[Course Attended]" caption="Course Attended" attribute="1" defaultMemberUniqueName="[Table3].[Course Attended].[All]" allUniqueName="[Table3].[Course Attended].[All]" dimensionUniqueName="[Table3]" displayFolder="" count="2" memberValueDatatype="130" unbalanced="0">
      <fieldsUsage count="2">
        <fieldUsage x="-1"/>
        <fieldUsage x="0"/>
      </fieldsUsage>
    </cacheHierarchy>
    <cacheHierarchy uniqueName="[Table3].[Course date]" caption="Course date" attribute="1" time="1" defaultMemberUniqueName="[Table3].[Course date].[All]" allUniqueName="[Table3].[Course date].[All]" dimensionUniqueName="[Table3]" displayFolder="" count="0" memberValueDatatype="7" unbalanced="0"/>
    <cacheHierarchy uniqueName="[Table3].[Mandatory]" caption="Mandatory" attribute="1" defaultMemberUniqueName="[Table3].[Mandatory].[All]" allUniqueName="[Table3].[Mandatory].[All]" dimensionUniqueName="[Table3]" displayFolder="" count="0" memberValueDatatype="130" unbalanced="0"/>
    <cacheHierarchy uniqueName="[Table3].[Course completed?]" caption="Course completed?" attribute="1" defaultMemberUniqueName="[Table3].[Course completed?].[All]" allUniqueName="[Table3].[Course completed?].[All]" dimensionUniqueName="[Table3]" displayFolder="" count="0" memberValueDatatype="20" unbalanced="0"/>
    <cacheHierarchy uniqueName="[Measures].[__XL_Count Table3]" caption="__XL_Count Table3" measure="1" displayFolder="" measureGroup="Table3" count="0" hidden="1"/>
    <cacheHierarchy uniqueName="[Measures].[__No measures defined]" caption="__No measures defined" measure="1" displayFolder="" count="0" hidden="1"/>
    <cacheHierarchy uniqueName="[Measures].[Count of Staff_DD]" caption="Count of Staff_DD" measure="1" displayFolder="" measureGroup="Table3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Sum of Course completed?]" caption="Sum of Course completed?" measure="1" displayFolder="" measureGroup="Table3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6"/>
        </ext>
      </extLst>
    </cacheHierarchy>
  </cacheHierarchies>
  <kpis count="0"/>
  <dimensions count="2">
    <dimension measure="1" name="Measures" uniqueName="[Measures]" caption="Measures"/>
    <dimension name="Table3" uniqueName="[Table3]" caption="Table3"/>
  </dimensions>
  <measureGroups count="1">
    <measureGroup name="Table3" caption="Table3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6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C6" firstHeaderRow="0" firstDataRow="1" firstDataCol="1"/>
  <pivotFields count="3">
    <pivotField axis="axisRow" allDrilled="1" showAll="0" dataSourceSort="1" defaultAttributeDrillState="1">
      <items count="3">
        <item x="0"/>
        <item x="1"/>
        <item t="default"/>
      </items>
    </pivotField>
    <pivotField dataField="1" showAll="0"/>
    <pivotField dataField="1" showAll="0"/>
  </pivotFields>
  <rowFields count="1">
    <field x="0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Staff_DD" fld="1" subtotal="count" baseField="0" baseItem="0"/>
    <dataField name="Sum of Course completed?" fld="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Hierarchies count="1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What percentage of staff are compliant_start.xlsx!Table3">
        <x15:activeTabTopLevelEntity name="[Table3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7" name="Staff_Data" displayName="Staff_Data" ref="A2:J252" totalsRowShown="0" headerRowDxfId="8">
  <autoFilter ref="A2:J252"/>
  <tableColumns count="10">
    <tableColumn id="1" name="Staff_DD">
      <calculatedColumnFormula>D3&amp;"|"&amp;C3&amp;"|"&amp;B3</calculatedColumnFormula>
    </tableColumn>
    <tableColumn id="2" name="StaffID"/>
    <tableColumn id="3" name="GivenName"/>
    <tableColumn id="4" name="Surname"/>
    <tableColumn id="5" name="Occupation"/>
    <tableColumn id="6" name="Gender"/>
    <tableColumn id="7" name="EmailAddress"/>
    <tableColumn id="8" name="Birthday" dataDxfId="7"/>
    <tableColumn id="9" name="Company"/>
    <tableColumn id="10" name="Cit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8" name="Table8" displayName="Table8" ref="N3:N252" headerRowCount="0" totalsRowShown="0" headerRowDxfId="6">
  <tableColumns count="1">
    <tableColumn id="1" name="Staff_DD" headerRowDxfId="5">
      <calculatedColumnFormula>Staff_Data[[#This Row],[Staff_DD]]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4:G36" totalsRowShown="0" headerRowDxfId="4">
  <autoFilter ref="A4:G36"/>
  <tableColumns count="7">
    <tableColumn id="1" name="Staff_DD"/>
    <tableColumn id="2" name="GivenName">
      <calculatedColumnFormula>VLOOKUP(Table3[Staff_DD],Staff_Data[#All],3,FALSE)</calculatedColumnFormula>
    </tableColumn>
    <tableColumn id="3" name="Surname">
      <calculatedColumnFormula>VLOOKUP(Table3[Staff_DD],Staff_Data[#All],4,FALSE)</calculatedColumnFormula>
    </tableColumn>
    <tableColumn id="8" name="Course Attended"/>
    <tableColumn id="9" name="Course date"/>
    <tableColumn id="11" name="Mandatory" dataDxfId="2">
      <calculatedColumnFormula>VLOOKUP(Table3[[#This Row],[Course Attended]],Table6[#All],2,FALSE)</calculatedColumnFormula>
    </tableColumn>
    <tableColumn id="4" name="Course completed?" dataDxfId="0">
      <calculatedColumnFormula>IF(ISBLANK(Table3[[#This Row],[Course date]]),0,1)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" name="Table1" displayName="Table1" ref="B3:B6" totalsRowShown="0">
  <autoFilter ref="B3:B6"/>
  <tableColumns count="1">
    <tableColumn id="1" name="Gender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" name="Table2" displayName="Table2" ref="D3:D220" totalsRowShown="0" headerRowDxfId="3">
  <autoFilter ref="D3:D220"/>
  <tableColumns count="1">
    <tableColumn id="1" name="Company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le4" displayName="Table4" ref="F3:F253" totalsRowShown="0">
  <autoFilter ref="F3:F253"/>
  <tableColumns count="1">
    <tableColumn id="1" name="Occupation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5" name="Table5" displayName="Table5" ref="H3:H253" totalsRowShown="0">
  <autoFilter ref="H3:H253"/>
  <tableColumns count="1">
    <tableColumn id="1" name="Ci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6" name="Table6" displayName="Table6" ref="L3:M11" totalsRowShown="0">
  <autoFilter ref="L3:M11"/>
  <tableColumns count="2">
    <tableColumn id="1" name="Course_listing"/>
    <tableColumn id="2" name="Mandatory ?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table" Target="../tables/table4.xml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2"/>
  <sheetViews>
    <sheetView topLeftCell="A2" workbookViewId="0">
      <selection activeCell="A12" sqref="A12"/>
    </sheetView>
  </sheetViews>
  <sheetFormatPr defaultRowHeight="14.25" x14ac:dyDescent="0.45"/>
  <cols>
    <col min="1" max="1" width="29.06640625" customWidth="1"/>
    <col min="2" max="2" width="13.796875" customWidth="1"/>
    <col min="3" max="3" width="16.265625" customWidth="1"/>
    <col min="4" max="4" width="12.9296875" customWidth="1"/>
    <col min="5" max="5" width="49.06640625" customWidth="1"/>
    <col min="7" max="7" width="34.53125" bestFit="1" customWidth="1"/>
    <col min="8" max="8" width="10.19921875" style="1" bestFit="1" customWidth="1"/>
    <col min="9" max="9" width="32.3984375" bestFit="1" customWidth="1"/>
    <col min="10" max="10" width="18.33203125" bestFit="1" customWidth="1"/>
    <col min="14" max="14" width="34.3984375" bestFit="1" customWidth="1"/>
  </cols>
  <sheetData>
    <row r="1" spans="1:14" x14ac:dyDescent="0.4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</row>
    <row r="2" spans="1:14" s="2" customFormat="1" x14ac:dyDescent="0.45">
      <c r="A2" s="2" t="s">
        <v>1334</v>
      </c>
      <c r="B2" s="2" t="s">
        <v>1329</v>
      </c>
      <c r="C2" s="2" t="s">
        <v>0</v>
      </c>
      <c r="D2" s="2" t="s">
        <v>1</v>
      </c>
      <c r="E2" s="2" t="s">
        <v>6</v>
      </c>
      <c r="F2" s="2" t="s">
        <v>2</v>
      </c>
      <c r="G2" s="2" t="s">
        <v>3</v>
      </c>
      <c r="H2" s="3" t="s">
        <v>4</v>
      </c>
      <c r="I2" s="2" t="s">
        <v>5</v>
      </c>
      <c r="J2" s="2" t="s">
        <v>7</v>
      </c>
      <c r="N2"/>
    </row>
    <row r="3" spans="1:14" x14ac:dyDescent="0.45">
      <c r="A3" t="str">
        <f>D3&amp;"|"&amp;C3&amp;"|"&amp;B3</f>
        <v>Clayhanger|Primula|239 072 820</v>
      </c>
      <c r="B3" t="s">
        <v>8</v>
      </c>
      <c r="C3" t="s">
        <v>9</v>
      </c>
      <c r="D3" t="s">
        <v>10</v>
      </c>
      <c r="E3" t="s">
        <v>14</v>
      </c>
      <c r="F3" t="s">
        <v>11</v>
      </c>
      <c r="G3" t="s">
        <v>12</v>
      </c>
      <c r="H3" s="1">
        <v>25212</v>
      </c>
      <c r="I3" t="s">
        <v>13</v>
      </c>
      <c r="J3" t="s">
        <v>15</v>
      </c>
      <c r="N3" t="str">
        <f>Staff_Data[[#This Row],[Staff_DD]]</f>
        <v>Clayhanger|Primula|239 072 820</v>
      </c>
    </row>
    <row r="4" spans="1:14" x14ac:dyDescent="0.45">
      <c r="A4" t="str">
        <f t="shared" ref="A4:A67" si="0">D4&amp;"|"&amp;C4&amp;"|"&amp;B4</f>
        <v>Gammidge|Nora |170 139 380</v>
      </c>
      <c r="B4" t="s">
        <v>16</v>
      </c>
      <c r="C4" t="s">
        <v>17</v>
      </c>
      <c r="D4" t="s">
        <v>18</v>
      </c>
      <c r="E4" t="s">
        <v>21</v>
      </c>
      <c r="F4" t="s">
        <v>11</v>
      </c>
      <c r="G4" t="s">
        <v>19</v>
      </c>
      <c r="H4" s="1">
        <v>18589</v>
      </c>
      <c r="I4" t="s">
        <v>20</v>
      </c>
      <c r="J4" t="s">
        <v>22</v>
      </c>
      <c r="N4" t="str">
        <f>Staff_Data[[#This Row],[Staff_DD]]</f>
        <v>Gammidge|Nora |170 139 380</v>
      </c>
    </row>
    <row r="5" spans="1:14" x14ac:dyDescent="0.45">
      <c r="A5" t="str">
        <f t="shared" si="0"/>
        <v>Tunnelly|Timba|448 816 462</v>
      </c>
      <c r="B5" t="s">
        <v>23</v>
      </c>
      <c r="C5" t="s">
        <v>24</v>
      </c>
      <c r="D5" t="s">
        <v>25</v>
      </c>
      <c r="E5" t="s">
        <v>29</v>
      </c>
      <c r="F5" t="s">
        <v>26</v>
      </c>
      <c r="G5" t="s">
        <v>27</v>
      </c>
      <c r="H5" s="1">
        <v>17916</v>
      </c>
      <c r="I5" t="s">
        <v>28</v>
      </c>
      <c r="J5" t="s">
        <v>30</v>
      </c>
      <c r="N5" t="str">
        <f>Staff_Data[[#This Row],[Staff_DD]]</f>
        <v>Tunnelly|Timba|448 816 462</v>
      </c>
    </row>
    <row r="6" spans="1:14" x14ac:dyDescent="0.45">
      <c r="A6" t="str">
        <f t="shared" si="0"/>
        <v>Bunce|Guido|767 474 588</v>
      </c>
      <c r="B6" t="s">
        <v>31</v>
      </c>
      <c r="C6" t="s">
        <v>32</v>
      </c>
      <c r="D6" t="s">
        <v>33</v>
      </c>
      <c r="E6" t="s">
        <v>36</v>
      </c>
      <c r="F6" t="s">
        <v>26</v>
      </c>
      <c r="G6" t="s">
        <v>34</v>
      </c>
      <c r="H6" s="1">
        <v>11716</v>
      </c>
      <c r="I6" t="s">
        <v>35</v>
      </c>
      <c r="J6" t="s">
        <v>37</v>
      </c>
      <c r="N6" t="str">
        <f>Staff_Data[[#This Row],[Staff_DD]]</f>
        <v>Bunce|Guido|767 474 588</v>
      </c>
    </row>
    <row r="7" spans="1:14" x14ac:dyDescent="0.45">
      <c r="A7" t="str">
        <f t="shared" si="0"/>
        <v>Gardner|Isembold|608 596 763</v>
      </c>
      <c r="B7" t="s">
        <v>38</v>
      </c>
      <c r="C7" t="s">
        <v>39</v>
      </c>
      <c r="D7" t="s">
        <v>40</v>
      </c>
      <c r="E7" t="s">
        <v>43</v>
      </c>
      <c r="F7" t="s">
        <v>26</v>
      </c>
      <c r="G7" t="s">
        <v>41</v>
      </c>
      <c r="H7" s="1">
        <v>32417</v>
      </c>
      <c r="I7" t="s">
        <v>42</v>
      </c>
      <c r="J7" t="s">
        <v>30</v>
      </c>
      <c r="N7" t="str">
        <f>Staff_Data[[#This Row],[Staff_DD]]</f>
        <v>Gardner|Isembold|608 596 763</v>
      </c>
    </row>
    <row r="8" spans="1:14" x14ac:dyDescent="0.45">
      <c r="A8" t="str">
        <f t="shared" si="0"/>
        <v>Headstrong|Gorbaduc|251 880 340</v>
      </c>
      <c r="B8" t="s">
        <v>44</v>
      </c>
      <c r="C8" t="s">
        <v>45</v>
      </c>
      <c r="D8" t="s">
        <v>46</v>
      </c>
      <c r="E8" t="s">
        <v>49</v>
      </c>
      <c r="F8" t="s">
        <v>26</v>
      </c>
      <c r="G8" t="s">
        <v>47</v>
      </c>
      <c r="H8" s="1">
        <v>31540</v>
      </c>
      <c r="I8" t="s">
        <v>48</v>
      </c>
      <c r="J8" t="s">
        <v>50</v>
      </c>
      <c r="N8" t="str">
        <f>Staff_Data[[#This Row],[Staff_DD]]</f>
        <v>Headstrong|Gorbaduc|251 880 340</v>
      </c>
    </row>
    <row r="9" spans="1:14" x14ac:dyDescent="0.45">
      <c r="A9" t="str">
        <f t="shared" si="0"/>
        <v>Took-Brandybuck|Bell|184 442 283</v>
      </c>
      <c r="B9" t="s">
        <v>51</v>
      </c>
      <c r="C9" t="s">
        <v>52</v>
      </c>
      <c r="D9" t="s">
        <v>53</v>
      </c>
      <c r="E9" t="s">
        <v>56</v>
      </c>
      <c r="F9" t="s">
        <v>11</v>
      </c>
      <c r="G9" t="s">
        <v>54</v>
      </c>
      <c r="H9" s="1">
        <v>21724</v>
      </c>
      <c r="I9" t="s">
        <v>55</v>
      </c>
      <c r="J9" t="s">
        <v>57</v>
      </c>
      <c r="N9" t="str">
        <f>Staff_Data[[#This Row],[Staff_DD]]</f>
        <v>Took-Brandybuck|Bell|184 442 283</v>
      </c>
    </row>
    <row r="10" spans="1:14" x14ac:dyDescent="0.45">
      <c r="A10" t="str">
        <f t="shared" si="0"/>
        <v>Underhill|Haiduc|305 965 642</v>
      </c>
      <c r="B10" t="s">
        <v>58</v>
      </c>
      <c r="C10" t="s">
        <v>59</v>
      </c>
      <c r="D10" t="s">
        <v>60</v>
      </c>
      <c r="E10" t="s">
        <v>63</v>
      </c>
      <c r="F10" t="s">
        <v>26</v>
      </c>
      <c r="G10" t="s">
        <v>61</v>
      </c>
      <c r="H10" s="1">
        <v>16650</v>
      </c>
      <c r="I10" t="s">
        <v>62</v>
      </c>
      <c r="J10" t="s">
        <v>64</v>
      </c>
      <c r="N10" t="str">
        <f>Staff_Data[[#This Row],[Staff_DD]]</f>
        <v>Underhill|Haiduc|305 965 642</v>
      </c>
    </row>
    <row r="11" spans="1:14" x14ac:dyDescent="0.45">
      <c r="A11" t="str">
        <f t="shared" si="0"/>
        <v>Greenhand|Mirabella|502 036 734</v>
      </c>
      <c r="B11" t="s">
        <v>65</v>
      </c>
      <c r="C11" t="s">
        <v>66</v>
      </c>
      <c r="D11" t="s">
        <v>67</v>
      </c>
      <c r="E11" t="s">
        <v>70</v>
      </c>
      <c r="F11" t="s">
        <v>11</v>
      </c>
      <c r="G11" t="s">
        <v>68</v>
      </c>
      <c r="H11" s="1">
        <v>24901</v>
      </c>
      <c r="I11" t="s">
        <v>69</v>
      </c>
      <c r="J11" t="s">
        <v>71</v>
      </c>
      <c r="N11" t="str">
        <f>Staff_Data[[#This Row],[Staff_DD]]</f>
        <v>Greenhand|Mirabella|502 036 734</v>
      </c>
    </row>
    <row r="12" spans="1:14" x14ac:dyDescent="0.45">
      <c r="A12" t="str">
        <f t="shared" si="0"/>
        <v>Burrowes|Blanco|579 020 181</v>
      </c>
      <c r="B12" t="s">
        <v>72</v>
      </c>
      <c r="C12" t="s">
        <v>73</v>
      </c>
      <c r="D12" t="s">
        <v>74</v>
      </c>
      <c r="E12" t="s">
        <v>77</v>
      </c>
      <c r="F12" t="s">
        <v>26</v>
      </c>
      <c r="G12" t="s">
        <v>75</v>
      </c>
      <c r="H12" s="1">
        <v>32969</v>
      </c>
      <c r="I12" t="s">
        <v>76</v>
      </c>
      <c r="J12" t="s">
        <v>78</v>
      </c>
      <c r="N12" t="str">
        <f>Staff_Data[[#This Row],[Staff_DD]]</f>
        <v>Burrowes|Blanco|579 020 181</v>
      </c>
    </row>
    <row r="13" spans="1:14" x14ac:dyDescent="0.45">
      <c r="A13" t="str">
        <f t="shared" si="0"/>
        <v>Boffin|Bob|083 725 515</v>
      </c>
      <c r="B13" t="s">
        <v>79</v>
      </c>
      <c r="C13" t="s">
        <v>80</v>
      </c>
      <c r="D13" t="s">
        <v>81</v>
      </c>
      <c r="E13" t="s">
        <v>84</v>
      </c>
      <c r="F13" t="s">
        <v>26</v>
      </c>
      <c r="G13" t="s">
        <v>82</v>
      </c>
      <c r="H13" s="1">
        <v>15724</v>
      </c>
      <c r="I13" t="s">
        <v>83</v>
      </c>
      <c r="J13" t="s">
        <v>85</v>
      </c>
      <c r="N13" t="str">
        <f>Staff_Data[[#This Row],[Staff_DD]]</f>
        <v>Boffin|Bob|083 725 515</v>
      </c>
    </row>
    <row r="14" spans="1:14" x14ac:dyDescent="0.45">
      <c r="A14" t="str">
        <f t="shared" si="0"/>
        <v>Greenhand|Merimas|422 806 224</v>
      </c>
      <c r="B14" t="s">
        <v>86</v>
      </c>
      <c r="C14" t="s">
        <v>87</v>
      </c>
      <c r="D14" t="s">
        <v>67</v>
      </c>
      <c r="E14" t="s">
        <v>90</v>
      </c>
      <c r="F14" t="s">
        <v>26</v>
      </c>
      <c r="G14" t="s">
        <v>88</v>
      </c>
      <c r="H14" s="1">
        <v>24865</v>
      </c>
      <c r="I14" t="s">
        <v>89</v>
      </c>
      <c r="J14" t="s">
        <v>64</v>
      </c>
      <c r="N14" t="str">
        <f>Staff_Data[[#This Row],[Staff_DD]]</f>
        <v>Greenhand|Merimas|422 806 224</v>
      </c>
    </row>
    <row r="15" spans="1:14" x14ac:dyDescent="0.45">
      <c r="A15" t="str">
        <f t="shared" si="0"/>
        <v>Headstrong|Hob|779 088 459</v>
      </c>
      <c r="B15" t="s">
        <v>91</v>
      </c>
      <c r="C15" t="s">
        <v>92</v>
      </c>
      <c r="D15" t="s">
        <v>46</v>
      </c>
      <c r="E15" t="s">
        <v>95</v>
      </c>
      <c r="F15" t="s">
        <v>26</v>
      </c>
      <c r="G15" t="s">
        <v>93</v>
      </c>
      <c r="H15" s="1">
        <v>20771</v>
      </c>
      <c r="I15" t="s">
        <v>94</v>
      </c>
      <c r="J15" t="s">
        <v>96</v>
      </c>
      <c r="N15" t="str">
        <f>Staff_Data[[#This Row],[Staff_DD]]</f>
        <v>Headstrong|Hob|779 088 459</v>
      </c>
    </row>
    <row r="16" spans="1:14" x14ac:dyDescent="0.45">
      <c r="A16" t="str">
        <f t="shared" si="0"/>
        <v>Proudfoot|Filibert|001 281 476</v>
      </c>
      <c r="B16" t="s">
        <v>97</v>
      </c>
      <c r="C16" t="s">
        <v>98</v>
      </c>
      <c r="D16" t="s">
        <v>99</v>
      </c>
      <c r="E16" t="s">
        <v>102</v>
      </c>
      <c r="F16" t="s">
        <v>26</v>
      </c>
      <c r="G16" t="s">
        <v>100</v>
      </c>
      <c r="H16" s="1">
        <v>28442</v>
      </c>
      <c r="I16" t="s">
        <v>101</v>
      </c>
      <c r="J16" t="s">
        <v>103</v>
      </c>
      <c r="N16" t="str">
        <f>Staff_Data[[#This Row],[Staff_DD]]</f>
        <v>Proudfoot|Filibert|001 281 476</v>
      </c>
    </row>
    <row r="17" spans="1:14" x14ac:dyDescent="0.45">
      <c r="A17" t="str">
        <f t="shared" si="0"/>
        <v>Gawkroger|Hob|375 491 669</v>
      </c>
      <c r="B17" t="s">
        <v>104</v>
      </c>
      <c r="C17" t="s">
        <v>92</v>
      </c>
      <c r="D17" t="s">
        <v>105</v>
      </c>
      <c r="E17" t="s">
        <v>108</v>
      </c>
      <c r="F17" t="s">
        <v>26</v>
      </c>
      <c r="G17" t="s">
        <v>106</v>
      </c>
      <c r="H17" s="1">
        <v>33492</v>
      </c>
      <c r="I17" t="s">
        <v>107</v>
      </c>
      <c r="J17" t="s">
        <v>85</v>
      </c>
      <c r="N17" t="str">
        <f>Staff_Data[[#This Row],[Staff_DD]]</f>
        <v>Gawkroger|Hob|375 491 669</v>
      </c>
    </row>
    <row r="18" spans="1:14" x14ac:dyDescent="0.45">
      <c r="A18" t="str">
        <f t="shared" si="0"/>
        <v>Hornblower|Mirabella|557 932 449</v>
      </c>
      <c r="B18" t="s">
        <v>109</v>
      </c>
      <c r="C18" t="s">
        <v>66</v>
      </c>
      <c r="D18" t="s">
        <v>110</v>
      </c>
      <c r="E18" t="s">
        <v>113</v>
      </c>
      <c r="F18" t="s">
        <v>11</v>
      </c>
      <c r="G18" t="s">
        <v>111</v>
      </c>
      <c r="H18" s="1">
        <v>28568</v>
      </c>
      <c r="I18" t="s">
        <v>112</v>
      </c>
      <c r="J18" t="s">
        <v>64</v>
      </c>
      <c r="N18" t="str">
        <f>Staff_Data[[#This Row],[Staff_DD]]</f>
        <v>Hornblower|Mirabella|557 932 449</v>
      </c>
    </row>
    <row r="19" spans="1:14" x14ac:dyDescent="0.45">
      <c r="A19" t="str">
        <f t="shared" si="0"/>
        <v>Sandheaver|Melissa|371 707 621</v>
      </c>
      <c r="B19" t="s">
        <v>114</v>
      </c>
      <c r="C19" t="s">
        <v>115</v>
      </c>
      <c r="D19" t="s">
        <v>116</v>
      </c>
      <c r="E19" t="s">
        <v>119</v>
      </c>
      <c r="F19" t="s">
        <v>11</v>
      </c>
      <c r="G19" t="s">
        <v>117</v>
      </c>
      <c r="H19" s="1">
        <v>28439</v>
      </c>
      <c r="I19" t="s">
        <v>118</v>
      </c>
      <c r="J19" t="s">
        <v>64</v>
      </c>
      <c r="N19" t="str">
        <f>Staff_Data[[#This Row],[Staff_DD]]</f>
        <v>Sandheaver|Melissa|371 707 621</v>
      </c>
    </row>
    <row r="20" spans="1:14" x14ac:dyDescent="0.45">
      <c r="A20" t="str">
        <f t="shared" si="0"/>
        <v>Bunce|Ponto|511 857 666</v>
      </c>
      <c r="B20" t="s">
        <v>120</v>
      </c>
      <c r="C20" t="s">
        <v>121</v>
      </c>
      <c r="D20" t="s">
        <v>33</v>
      </c>
      <c r="E20" t="s">
        <v>124</v>
      </c>
      <c r="F20" t="s">
        <v>26</v>
      </c>
      <c r="G20" t="s">
        <v>122</v>
      </c>
      <c r="H20" s="1">
        <v>12434</v>
      </c>
      <c r="I20" t="s">
        <v>123</v>
      </c>
      <c r="J20" t="s">
        <v>125</v>
      </c>
      <c r="N20" t="str">
        <f>Staff_Data[[#This Row],[Staff_DD]]</f>
        <v>Bunce|Ponto|511 857 666</v>
      </c>
    </row>
    <row r="21" spans="1:14" x14ac:dyDescent="0.45">
      <c r="A21" t="str">
        <f t="shared" si="0"/>
        <v>Hogpen|Nina|528 699 408</v>
      </c>
      <c r="B21" t="s">
        <v>126</v>
      </c>
      <c r="C21" t="s">
        <v>127</v>
      </c>
      <c r="D21" t="s">
        <v>128</v>
      </c>
      <c r="E21" t="s">
        <v>131</v>
      </c>
      <c r="F21" t="s">
        <v>11</v>
      </c>
      <c r="G21" t="s">
        <v>129</v>
      </c>
      <c r="H21" s="1">
        <v>21445</v>
      </c>
      <c r="I21" t="s">
        <v>130</v>
      </c>
      <c r="J21" t="s">
        <v>132</v>
      </c>
      <c r="N21" t="str">
        <f>Staff_Data[[#This Row],[Staff_DD]]</f>
        <v>Hogpen|Nina|528 699 408</v>
      </c>
    </row>
    <row r="22" spans="1:14" x14ac:dyDescent="0.45">
      <c r="A22" t="str">
        <f t="shared" si="0"/>
        <v>Whitfoot|Alfrida|789 691 540</v>
      </c>
      <c r="B22" t="s">
        <v>133</v>
      </c>
      <c r="C22" t="s">
        <v>134</v>
      </c>
      <c r="D22" t="s">
        <v>135</v>
      </c>
      <c r="E22" t="s">
        <v>138</v>
      </c>
      <c r="F22" t="s">
        <v>11</v>
      </c>
      <c r="G22" t="s">
        <v>136</v>
      </c>
      <c r="H22" s="1">
        <v>28226</v>
      </c>
      <c r="I22" t="s">
        <v>137</v>
      </c>
      <c r="J22" t="s">
        <v>139</v>
      </c>
      <c r="N22" t="str">
        <f>Staff_Data[[#This Row],[Staff_DD]]</f>
        <v>Whitfoot|Alfrida|789 691 540</v>
      </c>
    </row>
    <row r="23" spans="1:14" x14ac:dyDescent="0.45">
      <c r="A23" t="str">
        <f t="shared" si="0"/>
        <v>Tûk|Primula|113 570 170</v>
      </c>
      <c r="B23" t="s">
        <v>140</v>
      </c>
      <c r="C23" t="s">
        <v>9</v>
      </c>
      <c r="D23" t="s">
        <v>141</v>
      </c>
      <c r="E23" t="s">
        <v>144</v>
      </c>
      <c r="F23" t="s">
        <v>11</v>
      </c>
      <c r="G23" t="s">
        <v>142</v>
      </c>
      <c r="H23" s="1">
        <v>12666</v>
      </c>
      <c r="I23" t="s">
        <v>143</v>
      </c>
      <c r="J23" t="s">
        <v>64</v>
      </c>
      <c r="N23" t="str">
        <f>Staff_Data[[#This Row],[Staff_DD]]</f>
        <v>Tûk|Primula|113 570 170</v>
      </c>
    </row>
    <row r="24" spans="1:14" x14ac:dyDescent="0.45">
      <c r="A24" t="str">
        <f t="shared" si="0"/>
        <v>Fairbairn|Rosa|142 983 535</v>
      </c>
      <c r="B24" t="s">
        <v>145</v>
      </c>
      <c r="C24" t="s">
        <v>146</v>
      </c>
      <c r="D24" t="s">
        <v>147</v>
      </c>
      <c r="E24" t="s">
        <v>150</v>
      </c>
      <c r="F24" t="s">
        <v>11</v>
      </c>
      <c r="G24" t="s">
        <v>148</v>
      </c>
      <c r="H24" s="1">
        <v>33912</v>
      </c>
      <c r="I24" t="s">
        <v>149</v>
      </c>
      <c r="J24" t="s">
        <v>103</v>
      </c>
      <c r="N24" t="str">
        <f>Staff_Data[[#This Row],[Staff_DD]]</f>
        <v>Fairbairn|Rosa|142 983 535</v>
      </c>
    </row>
    <row r="25" spans="1:14" x14ac:dyDescent="0.45">
      <c r="A25" t="str">
        <f t="shared" si="0"/>
        <v>Baggins|Savanna|265 445 031</v>
      </c>
      <c r="B25" t="s">
        <v>151</v>
      </c>
      <c r="C25" t="s">
        <v>152</v>
      </c>
      <c r="D25" t="s">
        <v>153</v>
      </c>
      <c r="E25" t="s">
        <v>156</v>
      </c>
      <c r="F25" t="s">
        <v>11</v>
      </c>
      <c r="G25" t="s">
        <v>154</v>
      </c>
      <c r="H25" s="1">
        <v>36021</v>
      </c>
      <c r="I25" t="s">
        <v>155</v>
      </c>
      <c r="J25" t="s">
        <v>157</v>
      </c>
      <c r="N25" t="str">
        <f>Staff_Data[[#This Row],[Staff_DD]]</f>
        <v>Baggins|Savanna|265 445 031</v>
      </c>
    </row>
    <row r="26" spans="1:14" x14ac:dyDescent="0.45">
      <c r="A26" t="str">
        <f t="shared" si="0"/>
        <v>Roper|Diamanda|779 353 499</v>
      </c>
      <c r="B26" t="s">
        <v>158</v>
      </c>
      <c r="C26" t="s">
        <v>159</v>
      </c>
      <c r="D26" t="s">
        <v>160</v>
      </c>
      <c r="E26" t="s">
        <v>163</v>
      </c>
      <c r="F26" t="s">
        <v>11</v>
      </c>
      <c r="G26" t="s">
        <v>161</v>
      </c>
      <c r="H26" s="1">
        <v>22479</v>
      </c>
      <c r="I26" t="s">
        <v>162</v>
      </c>
      <c r="J26" t="s">
        <v>85</v>
      </c>
      <c r="N26" t="str">
        <f>Staff_Data[[#This Row],[Staff_DD]]</f>
        <v>Roper|Diamanda|779 353 499</v>
      </c>
    </row>
    <row r="27" spans="1:14" x14ac:dyDescent="0.45">
      <c r="A27" t="str">
        <f t="shared" si="0"/>
        <v>Lightfoot|Marcho|392 283 834</v>
      </c>
      <c r="B27" t="s">
        <v>164</v>
      </c>
      <c r="C27" t="s">
        <v>165</v>
      </c>
      <c r="D27" t="s">
        <v>166</v>
      </c>
      <c r="E27" t="s">
        <v>169</v>
      </c>
      <c r="F27" t="s">
        <v>26</v>
      </c>
      <c r="G27" t="s">
        <v>167</v>
      </c>
      <c r="H27" s="1">
        <v>19577</v>
      </c>
      <c r="I27" t="s">
        <v>168</v>
      </c>
      <c r="J27" t="s">
        <v>170</v>
      </c>
      <c r="N27" t="str">
        <f>Staff_Data[[#This Row],[Staff_DD]]</f>
        <v>Lightfoot|Marcho|392 283 834</v>
      </c>
    </row>
    <row r="28" spans="1:14" x14ac:dyDescent="0.45">
      <c r="A28" t="str">
        <f t="shared" si="0"/>
        <v>Took|Carambo|651 050 221</v>
      </c>
      <c r="B28" t="s">
        <v>171</v>
      </c>
      <c r="C28" t="s">
        <v>172</v>
      </c>
      <c r="D28" t="s">
        <v>173</v>
      </c>
      <c r="E28" t="s">
        <v>176</v>
      </c>
      <c r="F28" t="s">
        <v>26</v>
      </c>
      <c r="G28" t="s">
        <v>174</v>
      </c>
      <c r="H28" s="1">
        <v>32359</v>
      </c>
      <c r="I28" t="s">
        <v>175</v>
      </c>
      <c r="J28" t="s">
        <v>177</v>
      </c>
      <c r="N28" t="str">
        <f>Staff_Data[[#This Row],[Staff_DD]]</f>
        <v>Took|Carambo|651 050 221</v>
      </c>
    </row>
    <row r="29" spans="1:14" x14ac:dyDescent="0.45">
      <c r="A29" t="str">
        <f t="shared" si="0"/>
        <v>Hogpen|Meriadoc|067 407 049</v>
      </c>
      <c r="B29" t="s">
        <v>178</v>
      </c>
      <c r="C29" t="s">
        <v>179</v>
      </c>
      <c r="D29" t="s">
        <v>128</v>
      </c>
      <c r="E29" t="s">
        <v>182</v>
      </c>
      <c r="F29" t="s">
        <v>26</v>
      </c>
      <c r="G29" t="s">
        <v>180</v>
      </c>
      <c r="H29" s="1">
        <v>31710</v>
      </c>
      <c r="I29" t="s">
        <v>181</v>
      </c>
      <c r="J29" t="s">
        <v>103</v>
      </c>
      <c r="N29" t="str">
        <f>Staff_Data[[#This Row],[Staff_DD]]</f>
        <v>Hogpen|Meriadoc|067 407 049</v>
      </c>
    </row>
    <row r="30" spans="1:14" x14ac:dyDescent="0.45">
      <c r="A30" t="str">
        <f t="shared" si="0"/>
        <v>Burrows|Cornelia|138 211 156</v>
      </c>
      <c r="B30" t="s">
        <v>183</v>
      </c>
      <c r="C30" t="s">
        <v>184</v>
      </c>
      <c r="D30" t="s">
        <v>185</v>
      </c>
      <c r="E30" t="s">
        <v>188</v>
      </c>
      <c r="F30" t="s">
        <v>11</v>
      </c>
      <c r="G30" t="s">
        <v>186</v>
      </c>
      <c r="H30" s="1">
        <v>35474</v>
      </c>
      <c r="I30" t="s">
        <v>187</v>
      </c>
      <c r="J30" t="s">
        <v>189</v>
      </c>
      <c r="N30" t="str">
        <f>Staff_Data[[#This Row],[Staff_DD]]</f>
        <v>Burrows|Cornelia|138 211 156</v>
      </c>
    </row>
    <row r="31" spans="1:14" x14ac:dyDescent="0.45">
      <c r="A31" t="str">
        <f t="shared" si="0"/>
        <v>Bolger-Baggins|Savanna|490 611 126</v>
      </c>
      <c r="B31" t="s">
        <v>190</v>
      </c>
      <c r="C31" t="s">
        <v>152</v>
      </c>
      <c r="D31" t="s">
        <v>191</v>
      </c>
      <c r="E31" t="s">
        <v>194</v>
      </c>
      <c r="F31" t="s">
        <v>11</v>
      </c>
      <c r="G31" t="s">
        <v>192</v>
      </c>
      <c r="H31" s="1">
        <v>20057</v>
      </c>
      <c r="I31" t="s">
        <v>193</v>
      </c>
      <c r="J31" t="s">
        <v>64</v>
      </c>
      <c r="N31" t="str">
        <f>Staff_Data[[#This Row],[Staff_DD]]</f>
        <v>Bolger-Baggins|Savanna|490 611 126</v>
      </c>
    </row>
    <row r="32" spans="1:14" x14ac:dyDescent="0.45">
      <c r="A32" t="str">
        <f t="shared" si="0"/>
        <v>Grubb|Pearl|316 197 540</v>
      </c>
      <c r="B32" t="s">
        <v>195</v>
      </c>
      <c r="C32" t="s">
        <v>196</v>
      </c>
      <c r="D32" t="s">
        <v>197</v>
      </c>
      <c r="E32" t="s">
        <v>200</v>
      </c>
      <c r="F32" t="s">
        <v>11</v>
      </c>
      <c r="G32" t="s">
        <v>198</v>
      </c>
      <c r="H32" s="1">
        <v>34542</v>
      </c>
      <c r="I32" t="s">
        <v>199</v>
      </c>
      <c r="J32" t="s">
        <v>201</v>
      </c>
      <c r="N32" t="str">
        <f>Staff_Data[[#This Row],[Staff_DD]]</f>
        <v>Grubb|Pearl|316 197 540</v>
      </c>
    </row>
    <row r="33" spans="1:14" x14ac:dyDescent="0.45">
      <c r="A33" t="str">
        <f t="shared" si="0"/>
        <v>Burrows|Pearl|304 253 693</v>
      </c>
      <c r="B33" t="s">
        <v>202</v>
      </c>
      <c r="C33" t="s">
        <v>196</v>
      </c>
      <c r="D33" t="s">
        <v>185</v>
      </c>
      <c r="E33" t="s">
        <v>205</v>
      </c>
      <c r="F33" t="s">
        <v>11</v>
      </c>
      <c r="G33" t="s">
        <v>203</v>
      </c>
      <c r="H33" s="1">
        <v>16772</v>
      </c>
      <c r="I33" t="s">
        <v>204</v>
      </c>
      <c r="J33" t="s">
        <v>64</v>
      </c>
      <c r="N33" t="str">
        <f>Staff_Data[[#This Row],[Staff_DD]]</f>
        <v>Burrows|Pearl|304 253 693</v>
      </c>
    </row>
    <row r="34" spans="1:14" x14ac:dyDescent="0.45">
      <c r="A34" t="str">
        <f t="shared" si="0"/>
        <v>Took-Took|Marigold|349 151 506</v>
      </c>
      <c r="B34" t="s">
        <v>206</v>
      </c>
      <c r="C34" t="s">
        <v>207</v>
      </c>
      <c r="D34" t="s">
        <v>208</v>
      </c>
      <c r="E34" t="s">
        <v>211</v>
      </c>
      <c r="F34" t="s">
        <v>11</v>
      </c>
      <c r="G34" t="s">
        <v>209</v>
      </c>
      <c r="H34" s="1">
        <v>26373</v>
      </c>
      <c r="I34" t="s">
        <v>210</v>
      </c>
      <c r="J34" t="s">
        <v>212</v>
      </c>
      <c r="N34" t="str">
        <f>Staff_Data[[#This Row],[Staff_DD]]</f>
        <v>Took-Took|Marigold|349 151 506</v>
      </c>
    </row>
    <row r="35" spans="1:14" x14ac:dyDescent="0.45">
      <c r="A35" t="str">
        <f t="shared" si="0"/>
        <v>Proudfoot|Marcus|370 835 621</v>
      </c>
      <c r="B35" t="s">
        <v>213</v>
      </c>
      <c r="C35" t="s">
        <v>214</v>
      </c>
      <c r="D35" t="s">
        <v>99</v>
      </c>
      <c r="E35" t="s">
        <v>216</v>
      </c>
      <c r="F35" t="s">
        <v>26</v>
      </c>
      <c r="G35" t="s">
        <v>215</v>
      </c>
      <c r="H35" s="1">
        <v>35728</v>
      </c>
      <c r="I35" t="s">
        <v>204</v>
      </c>
      <c r="J35" t="s">
        <v>217</v>
      </c>
      <c r="N35" t="str">
        <f>Staff_Data[[#This Row],[Staff_DD]]</f>
        <v>Proudfoot|Marcus|370 835 621</v>
      </c>
    </row>
    <row r="36" spans="1:14" x14ac:dyDescent="0.45">
      <c r="A36" t="str">
        <f t="shared" si="0"/>
        <v>Gammidge|Briffo|766 357 750</v>
      </c>
      <c r="B36" t="s">
        <v>218</v>
      </c>
      <c r="C36" t="s">
        <v>219</v>
      </c>
      <c r="D36" t="s">
        <v>18</v>
      </c>
      <c r="E36" t="s">
        <v>222</v>
      </c>
      <c r="F36" t="s">
        <v>26</v>
      </c>
      <c r="G36" t="s">
        <v>220</v>
      </c>
      <c r="H36" s="1">
        <v>19078</v>
      </c>
      <c r="I36" t="s">
        <v>221</v>
      </c>
      <c r="J36" t="s">
        <v>223</v>
      </c>
      <c r="N36" t="str">
        <f>Staff_Data[[#This Row],[Staff_DD]]</f>
        <v>Gammidge|Briffo|766 357 750</v>
      </c>
    </row>
    <row r="37" spans="1:14" x14ac:dyDescent="0.45">
      <c r="A37" t="str">
        <f t="shared" si="0"/>
        <v>Smallburrow|Fortinbras|595 276 106</v>
      </c>
      <c r="B37" t="s">
        <v>224</v>
      </c>
      <c r="C37" t="s">
        <v>225</v>
      </c>
      <c r="D37" t="s">
        <v>226</v>
      </c>
      <c r="E37" t="s">
        <v>229</v>
      </c>
      <c r="F37" t="s">
        <v>26</v>
      </c>
      <c r="G37" t="s">
        <v>227</v>
      </c>
      <c r="H37" s="1">
        <v>16028</v>
      </c>
      <c r="I37" t="s">
        <v>228</v>
      </c>
      <c r="J37" t="s">
        <v>230</v>
      </c>
      <c r="N37" t="str">
        <f>Staff_Data[[#This Row],[Staff_DD]]</f>
        <v>Smallburrow|Fortinbras|595 276 106</v>
      </c>
    </row>
    <row r="38" spans="1:14" x14ac:dyDescent="0.45">
      <c r="A38" t="str">
        <f t="shared" si="0"/>
        <v>Button|Adaldrida|345 532 295</v>
      </c>
      <c r="B38" t="s">
        <v>231</v>
      </c>
      <c r="C38" t="s">
        <v>232</v>
      </c>
      <c r="D38" t="s">
        <v>233</v>
      </c>
      <c r="E38" t="s">
        <v>236</v>
      </c>
      <c r="F38" t="s">
        <v>11</v>
      </c>
      <c r="G38" t="s">
        <v>234</v>
      </c>
      <c r="H38" s="1">
        <v>32132</v>
      </c>
      <c r="I38" t="s">
        <v>235</v>
      </c>
      <c r="J38" t="s">
        <v>237</v>
      </c>
      <c r="N38" t="str">
        <f>Staff_Data[[#This Row],[Staff_DD]]</f>
        <v>Button|Adaldrida|345 532 295</v>
      </c>
    </row>
    <row r="39" spans="1:14" x14ac:dyDescent="0.45">
      <c r="A39" t="str">
        <f t="shared" si="0"/>
        <v>Burrowes|Marmadoc|595 469 875</v>
      </c>
      <c r="B39" t="s">
        <v>238</v>
      </c>
      <c r="C39" t="s">
        <v>239</v>
      </c>
      <c r="D39" t="s">
        <v>74</v>
      </c>
      <c r="E39" t="s">
        <v>242</v>
      </c>
      <c r="F39" t="s">
        <v>26</v>
      </c>
      <c r="G39" t="s">
        <v>240</v>
      </c>
      <c r="H39" s="1">
        <v>13806</v>
      </c>
      <c r="I39" t="s">
        <v>241</v>
      </c>
      <c r="J39" t="s">
        <v>243</v>
      </c>
      <c r="N39" t="str">
        <f>Staff_Data[[#This Row],[Staff_DD]]</f>
        <v>Burrowes|Marmadoc|595 469 875</v>
      </c>
    </row>
    <row r="40" spans="1:14" x14ac:dyDescent="0.45">
      <c r="A40" t="str">
        <f t="shared" si="0"/>
        <v>Hornblower|Otho|261 273 007</v>
      </c>
      <c r="B40" t="s">
        <v>244</v>
      </c>
      <c r="C40" t="s">
        <v>245</v>
      </c>
      <c r="D40" t="s">
        <v>110</v>
      </c>
      <c r="E40" t="s">
        <v>248</v>
      </c>
      <c r="F40" t="s">
        <v>26</v>
      </c>
      <c r="G40" t="s">
        <v>246</v>
      </c>
      <c r="H40" s="1">
        <v>12603</v>
      </c>
      <c r="I40" t="s">
        <v>247</v>
      </c>
      <c r="J40" t="s">
        <v>103</v>
      </c>
      <c r="N40" t="str">
        <f>Staff_Data[[#This Row],[Staff_DD]]</f>
        <v>Hornblower|Otho|261 273 007</v>
      </c>
    </row>
    <row r="41" spans="1:14" x14ac:dyDescent="0.45">
      <c r="A41" t="str">
        <f t="shared" si="0"/>
        <v>Brandybuck|Melissa|387 387 210</v>
      </c>
      <c r="B41" t="s">
        <v>249</v>
      </c>
      <c r="C41" t="s">
        <v>115</v>
      </c>
      <c r="D41" t="s">
        <v>250</v>
      </c>
      <c r="E41" t="s">
        <v>253</v>
      </c>
      <c r="F41" t="s">
        <v>11</v>
      </c>
      <c r="G41" t="s">
        <v>251</v>
      </c>
      <c r="H41" s="1">
        <v>12323</v>
      </c>
      <c r="I41" t="s">
        <v>252</v>
      </c>
      <c r="J41" t="s">
        <v>254</v>
      </c>
      <c r="N41" t="str">
        <f>Staff_Data[[#This Row],[Staff_DD]]</f>
        <v>Brandybuck|Melissa|387 387 210</v>
      </c>
    </row>
    <row r="42" spans="1:14" x14ac:dyDescent="0.45">
      <c r="A42" t="str">
        <f t="shared" si="0"/>
        <v>Whitfoot|Caradas|347 836 629</v>
      </c>
      <c r="B42" t="s">
        <v>255</v>
      </c>
      <c r="C42" t="s">
        <v>256</v>
      </c>
      <c r="D42" t="s">
        <v>135</v>
      </c>
      <c r="E42" t="s">
        <v>259</v>
      </c>
      <c r="F42" t="s">
        <v>26</v>
      </c>
      <c r="G42" t="s">
        <v>257</v>
      </c>
      <c r="H42" s="1">
        <v>19069</v>
      </c>
      <c r="I42" t="s">
        <v>258</v>
      </c>
      <c r="J42" t="s">
        <v>64</v>
      </c>
      <c r="N42" t="str">
        <f>Staff_Data[[#This Row],[Staff_DD]]</f>
        <v>Whitfoot|Caradas|347 836 629</v>
      </c>
    </row>
    <row r="43" spans="1:14" x14ac:dyDescent="0.45">
      <c r="A43" t="str">
        <f t="shared" si="0"/>
        <v>Maggot|Caramella|069 196 590</v>
      </c>
      <c r="B43" t="s">
        <v>260</v>
      </c>
      <c r="C43" t="s">
        <v>261</v>
      </c>
      <c r="D43" t="s">
        <v>262</v>
      </c>
      <c r="E43" t="s">
        <v>265</v>
      </c>
      <c r="F43" t="s">
        <v>11</v>
      </c>
      <c r="G43" t="s">
        <v>263</v>
      </c>
      <c r="H43" s="1">
        <v>24864</v>
      </c>
      <c r="I43" t="s">
        <v>264</v>
      </c>
      <c r="J43" t="s">
        <v>64</v>
      </c>
      <c r="N43" t="str">
        <f>Staff_Data[[#This Row],[Staff_DD]]</f>
        <v>Maggot|Caramella|069 196 590</v>
      </c>
    </row>
    <row r="44" spans="1:14" x14ac:dyDescent="0.45">
      <c r="A44" t="str">
        <f t="shared" si="0"/>
        <v>Clayhanger|Belba|141 139 428</v>
      </c>
      <c r="B44" t="s">
        <v>266</v>
      </c>
      <c r="C44" t="s">
        <v>267</v>
      </c>
      <c r="D44" t="s">
        <v>10</v>
      </c>
      <c r="E44" t="s">
        <v>270</v>
      </c>
      <c r="F44" t="s">
        <v>11</v>
      </c>
      <c r="G44" t="s">
        <v>268</v>
      </c>
      <c r="H44" s="1">
        <v>23395</v>
      </c>
      <c r="I44" t="s">
        <v>269</v>
      </c>
      <c r="J44" t="s">
        <v>85</v>
      </c>
      <c r="N44" t="str">
        <f>Staff_Data[[#This Row],[Staff_DD]]</f>
        <v>Clayhanger|Belba|141 139 428</v>
      </c>
    </row>
    <row r="45" spans="1:14" x14ac:dyDescent="0.45">
      <c r="A45" t="str">
        <f t="shared" si="0"/>
        <v>Smallburrow|Hob|604 940 577</v>
      </c>
      <c r="B45" t="s">
        <v>271</v>
      </c>
      <c r="C45" t="s">
        <v>92</v>
      </c>
      <c r="D45" t="s">
        <v>226</v>
      </c>
      <c r="E45" t="s">
        <v>274</v>
      </c>
      <c r="F45" t="s">
        <v>26</v>
      </c>
      <c r="G45" t="s">
        <v>272</v>
      </c>
      <c r="H45" s="1">
        <v>34100</v>
      </c>
      <c r="I45" t="s">
        <v>273</v>
      </c>
      <c r="J45" t="s">
        <v>275</v>
      </c>
      <c r="N45" t="str">
        <f>Staff_Data[[#This Row],[Staff_DD]]</f>
        <v>Smallburrow|Hob|604 940 577</v>
      </c>
    </row>
    <row r="46" spans="1:14" x14ac:dyDescent="0.45">
      <c r="A46" t="str">
        <f t="shared" si="0"/>
        <v>Button|Toby|026 223 818</v>
      </c>
      <c r="B46" t="s">
        <v>276</v>
      </c>
      <c r="C46" t="s">
        <v>277</v>
      </c>
      <c r="D46" t="s">
        <v>233</v>
      </c>
      <c r="E46" t="s">
        <v>280</v>
      </c>
      <c r="F46" t="s">
        <v>26</v>
      </c>
      <c r="G46" t="s">
        <v>278</v>
      </c>
      <c r="H46" s="1">
        <v>18218</v>
      </c>
      <c r="I46" t="s">
        <v>279</v>
      </c>
      <c r="J46" t="s">
        <v>281</v>
      </c>
      <c r="N46" t="str">
        <f>Staff_Data[[#This Row],[Staff_DD]]</f>
        <v>Button|Toby|026 223 818</v>
      </c>
    </row>
    <row r="47" spans="1:14" x14ac:dyDescent="0.45">
      <c r="A47" t="str">
        <f t="shared" si="0"/>
        <v>Sackville-Baggins|Faramond|086 109 154</v>
      </c>
      <c r="B47" t="s">
        <v>282</v>
      </c>
      <c r="C47" t="s">
        <v>283</v>
      </c>
      <c r="D47" t="s">
        <v>284</v>
      </c>
      <c r="E47" t="s">
        <v>287</v>
      </c>
      <c r="F47" t="s">
        <v>26</v>
      </c>
      <c r="G47" t="s">
        <v>285</v>
      </c>
      <c r="H47" s="1">
        <v>20049</v>
      </c>
      <c r="I47" t="s">
        <v>286</v>
      </c>
      <c r="J47" t="s">
        <v>288</v>
      </c>
      <c r="N47" t="str">
        <f>Staff_Data[[#This Row],[Staff_DD]]</f>
        <v>Sackville-Baggins|Faramond|086 109 154</v>
      </c>
    </row>
    <row r="48" spans="1:14" x14ac:dyDescent="0.45">
      <c r="A48" t="str">
        <f t="shared" si="0"/>
        <v>Bolger|Bildad|689 684 645</v>
      </c>
      <c r="B48" t="s">
        <v>289</v>
      </c>
      <c r="C48" t="s">
        <v>290</v>
      </c>
      <c r="D48" t="s">
        <v>291</v>
      </c>
      <c r="E48" t="s">
        <v>294</v>
      </c>
      <c r="F48" t="s">
        <v>26</v>
      </c>
      <c r="G48" t="s">
        <v>292</v>
      </c>
      <c r="H48" s="1">
        <v>35831</v>
      </c>
      <c r="I48" t="s">
        <v>293</v>
      </c>
      <c r="J48" t="s">
        <v>295</v>
      </c>
      <c r="N48" t="str">
        <f>Staff_Data[[#This Row],[Staff_DD]]</f>
        <v>Bolger|Bildad|689 684 645</v>
      </c>
    </row>
    <row r="49" spans="1:14" x14ac:dyDescent="0.45">
      <c r="A49" t="str">
        <f t="shared" si="0"/>
        <v>Whitfoot|Fulvus|481 801 769</v>
      </c>
      <c r="B49" t="s">
        <v>296</v>
      </c>
      <c r="C49" t="s">
        <v>297</v>
      </c>
      <c r="D49" t="s">
        <v>135</v>
      </c>
      <c r="E49" t="s">
        <v>300</v>
      </c>
      <c r="F49" t="s">
        <v>26</v>
      </c>
      <c r="G49" t="s">
        <v>298</v>
      </c>
      <c r="H49" s="1">
        <v>12054</v>
      </c>
      <c r="I49" t="s">
        <v>299</v>
      </c>
      <c r="J49" t="s">
        <v>71</v>
      </c>
      <c r="N49" t="str">
        <f>Staff_Data[[#This Row],[Staff_DD]]</f>
        <v>Whitfoot|Fulvus|481 801 769</v>
      </c>
    </row>
    <row r="50" spans="1:14" x14ac:dyDescent="0.45">
      <c r="A50" t="str">
        <f t="shared" si="0"/>
        <v>Burrowes|Gerda|654 147 032</v>
      </c>
      <c r="B50" t="s">
        <v>301</v>
      </c>
      <c r="C50" t="s">
        <v>302</v>
      </c>
      <c r="D50" t="s">
        <v>74</v>
      </c>
      <c r="E50" t="s">
        <v>305</v>
      </c>
      <c r="F50" t="s">
        <v>11</v>
      </c>
      <c r="G50" t="s">
        <v>303</v>
      </c>
      <c r="H50" s="1">
        <v>34498</v>
      </c>
      <c r="I50" t="s">
        <v>304</v>
      </c>
      <c r="J50" t="s">
        <v>306</v>
      </c>
      <c r="N50" t="str">
        <f>Staff_Data[[#This Row],[Staff_DD]]</f>
        <v>Burrowes|Gerda|654 147 032</v>
      </c>
    </row>
    <row r="51" spans="1:14" x14ac:dyDescent="0.45">
      <c r="A51" t="str">
        <f t="shared" si="0"/>
        <v>Chubb|Melissa|339 808 891</v>
      </c>
      <c r="B51" t="s">
        <v>307</v>
      </c>
      <c r="C51" t="s">
        <v>115</v>
      </c>
      <c r="D51" t="s">
        <v>308</v>
      </c>
      <c r="E51" t="s">
        <v>311</v>
      </c>
      <c r="F51" t="s">
        <v>11</v>
      </c>
      <c r="G51" t="s">
        <v>309</v>
      </c>
      <c r="H51" s="1">
        <v>23414</v>
      </c>
      <c r="I51" t="s">
        <v>310</v>
      </c>
      <c r="J51" t="s">
        <v>312</v>
      </c>
      <c r="N51" t="str">
        <f>Staff_Data[[#This Row],[Staff_DD]]</f>
        <v>Chubb|Melissa|339 808 891</v>
      </c>
    </row>
    <row r="52" spans="1:14" x14ac:dyDescent="0.45">
      <c r="A52" t="str">
        <f t="shared" si="0"/>
        <v>Tûk|Nina|070 256 631</v>
      </c>
      <c r="B52" t="s">
        <v>313</v>
      </c>
      <c r="C52" t="s">
        <v>127</v>
      </c>
      <c r="D52" t="s">
        <v>141</v>
      </c>
      <c r="E52" t="s">
        <v>316</v>
      </c>
      <c r="F52" t="s">
        <v>11</v>
      </c>
      <c r="G52" t="s">
        <v>314</v>
      </c>
      <c r="H52" s="1">
        <v>21628</v>
      </c>
      <c r="I52" t="s">
        <v>315</v>
      </c>
      <c r="J52" t="s">
        <v>103</v>
      </c>
      <c r="N52" t="str">
        <f>Staff_Data[[#This Row],[Staff_DD]]</f>
        <v>Tûk|Nina|070 256 631</v>
      </c>
    </row>
    <row r="53" spans="1:14" x14ac:dyDescent="0.45">
      <c r="A53" t="str">
        <f t="shared" si="0"/>
        <v>Took-Brandybuck|Hobson|567 638 077</v>
      </c>
      <c r="B53" t="s">
        <v>317</v>
      </c>
      <c r="C53" t="s">
        <v>318</v>
      </c>
      <c r="D53" t="s">
        <v>53</v>
      </c>
      <c r="E53" t="s">
        <v>321</v>
      </c>
      <c r="F53" t="s">
        <v>26</v>
      </c>
      <c r="G53" t="s">
        <v>319</v>
      </c>
      <c r="H53" s="1">
        <v>22664</v>
      </c>
      <c r="I53" t="s">
        <v>320</v>
      </c>
      <c r="J53" t="s">
        <v>322</v>
      </c>
      <c r="N53" t="str">
        <f>Staff_Data[[#This Row],[Staff_DD]]</f>
        <v>Took-Brandybuck|Hobson|567 638 077</v>
      </c>
    </row>
    <row r="54" spans="1:14" x14ac:dyDescent="0.45">
      <c r="A54" t="str">
        <f t="shared" si="0"/>
        <v>Mugwort|Jasmine|386 174 171</v>
      </c>
      <c r="B54" t="s">
        <v>323</v>
      </c>
      <c r="C54" t="s">
        <v>324</v>
      </c>
      <c r="D54" t="s">
        <v>325</v>
      </c>
      <c r="E54" t="s">
        <v>328</v>
      </c>
      <c r="F54" t="s">
        <v>11</v>
      </c>
      <c r="G54" t="s">
        <v>326</v>
      </c>
      <c r="H54" s="1">
        <v>16301</v>
      </c>
      <c r="I54" t="s">
        <v>327</v>
      </c>
      <c r="J54" t="s">
        <v>329</v>
      </c>
      <c r="N54" t="str">
        <f>Staff_Data[[#This Row],[Staff_DD]]</f>
        <v>Mugwort|Jasmine|386 174 171</v>
      </c>
    </row>
    <row r="55" spans="1:14" x14ac:dyDescent="0.45">
      <c r="A55" t="str">
        <f t="shared" si="0"/>
        <v>Smallburrow|Jasmine|197 861 172</v>
      </c>
      <c r="B55" t="s">
        <v>330</v>
      </c>
      <c r="C55" t="s">
        <v>324</v>
      </c>
      <c r="D55" t="s">
        <v>226</v>
      </c>
      <c r="E55" t="s">
        <v>333</v>
      </c>
      <c r="F55" t="s">
        <v>11</v>
      </c>
      <c r="G55" t="s">
        <v>331</v>
      </c>
      <c r="H55" s="1">
        <v>15341</v>
      </c>
      <c r="I55" t="s">
        <v>332</v>
      </c>
      <c r="J55" t="s">
        <v>334</v>
      </c>
      <c r="N55" t="str">
        <f>Staff_Data[[#This Row],[Staff_DD]]</f>
        <v>Smallburrow|Jasmine|197 861 172</v>
      </c>
    </row>
    <row r="56" spans="1:14" x14ac:dyDescent="0.45">
      <c r="A56" t="str">
        <f t="shared" si="0"/>
        <v>Chubb-Baggins|Lalia|300 648 722</v>
      </c>
      <c r="B56" t="s">
        <v>335</v>
      </c>
      <c r="C56" t="s">
        <v>336</v>
      </c>
      <c r="D56" t="s">
        <v>337</v>
      </c>
      <c r="E56" t="s">
        <v>340</v>
      </c>
      <c r="F56" t="s">
        <v>11</v>
      </c>
      <c r="G56" t="s">
        <v>338</v>
      </c>
      <c r="H56" s="1">
        <v>30973</v>
      </c>
      <c r="I56" t="s">
        <v>339</v>
      </c>
      <c r="J56" t="s">
        <v>64</v>
      </c>
      <c r="N56" t="str">
        <f>Staff_Data[[#This Row],[Staff_DD]]</f>
        <v>Chubb-Baggins|Lalia|300 648 722</v>
      </c>
    </row>
    <row r="57" spans="1:14" x14ac:dyDescent="0.45">
      <c r="A57" t="str">
        <f t="shared" si="0"/>
        <v>Whitfoot|Savanna|275 692 101</v>
      </c>
      <c r="B57" t="s">
        <v>341</v>
      </c>
      <c r="C57" t="s">
        <v>152</v>
      </c>
      <c r="D57" t="s">
        <v>135</v>
      </c>
      <c r="E57" t="s">
        <v>344</v>
      </c>
      <c r="F57" t="s">
        <v>11</v>
      </c>
      <c r="G57" t="s">
        <v>342</v>
      </c>
      <c r="H57" s="1">
        <v>31400</v>
      </c>
      <c r="I57" t="s">
        <v>343</v>
      </c>
      <c r="J57" t="s">
        <v>345</v>
      </c>
      <c r="N57" t="str">
        <f>Staff_Data[[#This Row],[Staff_DD]]</f>
        <v>Whitfoot|Savanna|275 692 101</v>
      </c>
    </row>
    <row r="58" spans="1:14" x14ac:dyDescent="0.45">
      <c r="A58" t="str">
        <f t="shared" si="0"/>
        <v>Grubb|Bosco|031 019 623</v>
      </c>
      <c r="B58" t="s">
        <v>346</v>
      </c>
      <c r="C58" t="s">
        <v>347</v>
      </c>
      <c r="D58" t="s">
        <v>197</v>
      </c>
      <c r="E58" t="s">
        <v>350</v>
      </c>
      <c r="F58" t="s">
        <v>26</v>
      </c>
      <c r="G58" t="s">
        <v>348</v>
      </c>
      <c r="H58" s="1">
        <v>32204</v>
      </c>
      <c r="I58" t="s">
        <v>349</v>
      </c>
      <c r="J58" t="s">
        <v>64</v>
      </c>
      <c r="N58" t="str">
        <f>Staff_Data[[#This Row],[Staff_DD]]</f>
        <v>Grubb|Bosco|031 019 623</v>
      </c>
    </row>
    <row r="59" spans="1:14" x14ac:dyDescent="0.45">
      <c r="A59" t="str">
        <f t="shared" si="0"/>
        <v>Baggins|Tomba|257 067 710</v>
      </c>
      <c r="B59" t="s">
        <v>351</v>
      </c>
      <c r="C59" t="s">
        <v>352</v>
      </c>
      <c r="D59" t="s">
        <v>153</v>
      </c>
      <c r="E59" t="s">
        <v>355</v>
      </c>
      <c r="F59" t="s">
        <v>26</v>
      </c>
      <c r="G59" t="s">
        <v>353</v>
      </c>
      <c r="H59" s="1">
        <v>31669</v>
      </c>
      <c r="I59" t="s">
        <v>354</v>
      </c>
      <c r="J59" t="s">
        <v>356</v>
      </c>
      <c r="N59" t="str">
        <f>Staff_Data[[#This Row],[Staff_DD]]</f>
        <v>Baggins|Tomba|257 067 710</v>
      </c>
    </row>
    <row r="60" spans="1:14" x14ac:dyDescent="0.45">
      <c r="A60" t="str">
        <f t="shared" si="0"/>
        <v>Brownlock|Erling|440 700 011</v>
      </c>
      <c r="B60" t="s">
        <v>357</v>
      </c>
      <c r="C60" t="s">
        <v>358</v>
      </c>
      <c r="D60" t="s">
        <v>359</v>
      </c>
      <c r="E60" t="s">
        <v>362</v>
      </c>
      <c r="F60" t="s">
        <v>26</v>
      </c>
      <c r="G60" t="s">
        <v>360</v>
      </c>
      <c r="H60" s="1">
        <v>15247</v>
      </c>
      <c r="I60" t="s">
        <v>361</v>
      </c>
      <c r="J60" t="s">
        <v>363</v>
      </c>
      <c r="N60" t="str">
        <f>Staff_Data[[#This Row],[Staff_DD]]</f>
        <v>Brownlock|Erling|440 700 011</v>
      </c>
    </row>
    <row r="61" spans="1:14" x14ac:dyDescent="0.45">
      <c r="A61" t="str">
        <f t="shared" si="0"/>
        <v>Banks|Timba|015 226 285</v>
      </c>
      <c r="B61" t="s">
        <v>364</v>
      </c>
      <c r="C61" t="s">
        <v>24</v>
      </c>
      <c r="D61" t="s">
        <v>365</v>
      </c>
      <c r="E61" t="s">
        <v>368</v>
      </c>
      <c r="F61" t="s">
        <v>26</v>
      </c>
      <c r="G61" t="s">
        <v>366</v>
      </c>
      <c r="H61" s="1">
        <v>28798</v>
      </c>
      <c r="I61" t="s">
        <v>367</v>
      </c>
      <c r="J61" t="s">
        <v>369</v>
      </c>
      <c r="N61" t="str">
        <f>Staff_Data[[#This Row],[Staff_DD]]</f>
        <v>Banks|Timba|015 226 285</v>
      </c>
    </row>
    <row r="62" spans="1:14" x14ac:dyDescent="0.45">
      <c r="A62" t="str">
        <f t="shared" si="0"/>
        <v>Proudfoot|Tolman|390 167 989</v>
      </c>
      <c r="B62" t="s">
        <v>370</v>
      </c>
      <c r="C62" t="s">
        <v>371</v>
      </c>
      <c r="D62" t="s">
        <v>99</v>
      </c>
      <c r="E62" t="s">
        <v>374</v>
      </c>
      <c r="F62" t="s">
        <v>26</v>
      </c>
      <c r="G62" t="s">
        <v>372</v>
      </c>
      <c r="H62" s="1">
        <v>32788</v>
      </c>
      <c r="I62" t="s">
        <v>373</v>
      </c>
      <c r="J62" t="s">
        <v>375</v>
      </c>
      <c r="N62" t="str">
        <f>Staff_Data[[#This Row],[Staff_DD]]</f>
        <v>Proudfoot|Tolman|390 167 989</v>
      </c>
    </row>
    <row r="63" spans="1:14" x14ac:dyDescent="0.45">
      <c r="A63" t="str">
        <f t="shared" si="0"/>
        <v>Brandagamba|Drogo|778 589 747</v>
      </c>
      <c r="B63" t="s">
        <v>376</v>
      </c>
      <c r="C63" t="s">
        <v>377</v>
      </c>
      <c r="D63" t="s">
        <v>378</v>
      </c>
      <c r="E63" t="s">
        <v>380</v>
      </c>
      <c r="F63" t="s">
        <v>26</v>
      </c>
      <c r="G63" t="s">
        <v>379</v>
      </c>
      <c r="H63" s="1">
        <v>18108</v>
      </c>
      <c r="I63" t="s">
        <v>94</v>
      </c>
      <c r="J63" t="s">
        <v>103</v>
      </c>
      <c r="N63" t="str">
        <f>Staff_Data[[#This Row],[Staff_DD]]</f>
        <v>Brandagamba|Drogo|778 589 747</v>
      </c>
    </row>
    <row r="64" spans="1:14" x14ac:dyDescent="0.45">
      <c r="A64" t="str">
        <f t="shared" si="0"/>
        <v>Oldbuck|Folco|248 181 182</v>
      </c>
      <c r="B64" t="s">
        <v>381</v>
      </c>
      <c r="C64" t="s">
        <v>382</v>
      </c>
      <c r="D64" t="s">
        <v>383</v>
      </c>
      <c r="E64" t="s">
        <v>386</v>
      </c>
      <c r="F64" t="s">
        <v>26</v>
      </c>
      <c r="G64" t="s">
        <v>384</v>
      </c>
      <c r="H64" s="1">
        <v>18445</v>
      </c>
      <c r="I64" t="s">
        <v>385</v>
      </c>
      <c r="J64" t="s">
        <v>334</v>
      </c>
      <c r="N64" t="str">
        <f>Staff_Data[[#This Row],[Staff_DD]]</f>
        <v>Oldbuck|Folco|248 181 182</v>
      </c>
    </row>
    <row r="65" spans="1:14" x14ac:dyDescent="0.45">
      <c r="A65" t="str">
        <f t="shared" si="0"/>
        <v>Galbassi|Pandora|433 750 411</v>
      </c>
      <c r="B65" t="s">
        <v>387</v>
      </c>
      <c r="C65" t="s">
        <v>388</v>
      </c>
      <c r="D65" t="s">
        <v>389</v>
      </c>
      <c r="E65" t="s">
        <v>391</v>
      </c>
      <c r="F65" t="s">
        <v>11</v>
      </c>
      <c r="G65" t="s">
        <v>390</v>
      </c>
      <c r="H65" s="1">
        <v>18521</v>
      </c>
      <c r="I65" t="s">
        <v>89</v>
      </c>
      <c r="J65" t="s">
        <v>64</v>
      </c>
      <c r="N65" t="str">
        <f>Staff_Data[[#This Row],[Staff_DD]]</f>
        <v>Galbassi|Pandora|433 750 411</v>
      </c>
    </row>
    <row r="66" spans="1:14" x14ac:dyDescent="0.45">
      <c r="A66" t="str">
        <f t="shared" si="0"/>
        <v>Greenhand|Pansy|728 232 042</v>
      </c>
      <c r="B66" t="s">
        <v>392</v>
      </c>
      <c r="C66" t="s">
        <v>393</v>
      </c>
      <c r="D66" t="s">
        <v>67</v>
      </c>
      <c r="E66" t="s">
        <v>90</v>
      </c>
      <c r="F66" t="s">
        <v>11</v>
      </c>
      <c r="G66" t="s">
        <v>394</v>
      </c>
      <c r="H66" s="1">
        <v>24826</v>
      </c>
      <c r="I66" t="s">
        <v>395</v>
      </c>
      <c r="J66" t="s">
        <v>396</v>
      </c>
      <c r="N66" t="str">
        <f>Staff_Data[[#This Row],[Staff_DD]]</f>
        <v>Greenhand|Pansy|728 232 042</v>
      </c>
    </row>
    <row r="67" spans="1:14" x14ac:dyDescent="0.45">
      <c r="A67" t="str">
        <f t="shared" si="0"/>
        <v>Gawkroger|Robur|016 839 326</v>
      </c>
      <c r="B67" t="s">
        <v>397</v>
      </c>
      <c r="C67" t="s">
        <v>398</v>
      </c>
      <c r="D67" t="s">
        <v>105</v>
      </c>
      <c r="E67" t="s">
        <v>401</v>
      </c>
      <c r="F67" t="s">
        <v>26</v>
      </c>
      <c r="G67" t="s">
        <v>399</v>
      </c>
      <c r="H67" s="1">
        <v>25611</v>
      </c>
      <c r="I67" t="s">
        <v>400</v>
      </c>
      <c r="J67" t="s">
        <v>402</v>
      </c>
      <c r="N67" t="str">
        <f>Staff_Data[[#This Row],[Staff_DD]]</f>
        <v>Gawkroger|Robur|016 839 326</v>
      </c>
    </row>
    <row r="68" spans="1:14" x14ac:dyDescent="0.45">
      <c r="A68" t="str">
        <f t="shared" ref="A68:A131" si="1">D68&amp;"|"&amp;C68&amp;"|"&amp;B68</f>
        <v>Roper|Miranda|065 816 233</v>
      </c>
      <c r="B68" t="s">
        <v>403</v>
      </c>
      <c r="C68" t="s">
        <v>404</v>
      </c>
      <c r="D68" t="s">
        <v>160</v>
      </c>
      <c r="E68" t="s">
        <v>407</v>
      </c>
      <c r="F68" t="s">
        <v>11</v>
      </c>
      <c r="G68" t="s">
        <v>405</v>
      </c>
      <c r="H68" s="1">
        <v>15874</v>
      </c>
      <c r="I68" t="s">
        <v>406</v>
      </c>
      <c r="J68" t="s">
        <v>408</v>
      </c>
      <c r="N68" t="str">
        <f>Staff_Data[[#This Row],[Staff_DD]]</f>
        <v>Roper|Miranda|065 816 233</v>
      </c>
    </row>
    <row r="69" spans="1:14" x14ac:dyDescent="0.45">
      <c r="A69" t="str">
        <f t="shared" si="1"/>
        <v>Baggins|Minto|590 272 696</v>
      </c>
      <c r="B69" t="s">
        <v>409</v>
      </c>
      <c r="C69" t="s">
        <v>410</v>
      </c>
      <c r="D69" t="s">
        <v>153</v>
      </c>
      <c r="E69" t="s">
        <v>413</v>
      </c>
      <c r="F69" t="s">
        <v>26</v>
      </c>
      <c r="G69" t="s">
        <v>411</v>
      </c>
      <c r="H69" s="1">
        <v>28187</v>
      </c>
      <c r="I69" t="s">
        <v>412</v>
      </c>
      <c r="J69" t="s">
        <v>103</v>
      </c>
      <c r="N69" t="str">
        <f>Staff_Data[[#This Row],[Staff_DD]]</f>
        <v>Baggins|Minto|590 272 696</v>
      </c>
    </row>
    <row r="70" spans="1:14" x14ac:dyDescent="0.45">
      <c r="A70" t="str">
        <f t="shared" si="1"/>
        <v>Maggot|Flambard|104 787 619</v>
      </c>
      <c r="B70" t="s">
        <v>414</v>
      </c>
      <c r="C70" t="s">
        <v>415</v>
      </c>
      <c r="D70" t="s">
        <v>262</v>
      </c>
      <c r="E70" t="s">
        <v>418</v>
      </c>
      <c r="F70" t="s">
        <v>26</v>
      </c>
      <c r="G70" t="s">
        <v>416</v>
      </c>
      <c r="H70" s="1">
        <v>32803</v>
      </c>
      <c r="I70" t="s">
        <v>417</v>
      </c>
      <c r="J70" t="s">
        <v>419</v>
      </c>
      <c r="N70" t="str">
        <f>Staff_Data[[#This Row],[Staff_DD]]</f>
        <v>Maggot|Flambard|104 787 619</v>
      </c>
    </row>
    <row r="71" spans="1:14" x14ac:dyDescent="0.45">
      <c r="A71" t="str">
        <f t="shared" si="1"/>
        <v>Goodchild|Tolman|087 569 299</v>
      </c>
      <c r="B71" t="s">
        <v>420</v>
      </c>
      <c r="C71" t="s">
        <v>371</v>
      </c>
      <c r="D71" t="s">
        <v>421</v>
      </c>
      <c r="E71" t="s">
        <v>424</v>
      </c>
      <c r="F71" t="s">
        <v>26</v>
      </c>
      <c r="G71" t="s">
        <v>422</v>
      </c>
      <c r="H71" s="1">
        <v>12208</v>
      </c>
      <c r="I71" t="s">
        <v>423</v>
      </c>
      <c r="J71" t="s">
        <v>425</v>
      </c>
      <c r="N71" t="str">
        <f>Staff_Data[[#This Row],[Staff_DD]]</f>
        <v>Goodchild|Tolman|087 569 299</v>
      </c>
    </row>
    <row r="72" spans="1:14" x14ac:dyDescent="0.45">
      <c r="A72" t="str">
        <f t="shared" si="1"/>
        <v>Took-Took|Selina|241 850 882</v>
      </c>
      <c r="B72" t="s">
        <v>426</v>
      </c>
      <c r="C72" t="s">
        <v>427</v>
      </c>
      <c r="D72" t="s">
        <v>208</v>
      </c>
      <c r="E72" t="s">
        <v>430</v>
      </c>
      <c r="F72" t="s">
        <v>11</v>
      </c>
      <c r="G72" t="s">
        <v>428</v>
      </c>
      <c r="H72" s="1">
        <v>21253</v>
      </c>
      <c r="I72" t="s">
        <v>429</v>
      </c>
      <c r="J72" t="s">
        <v>431</v>
      </c>
      <c r="N72" t="str">
        <f>Staff_Data[[#This Row],[Staff_DD]]</f>
        <v>Took-Took|Selina|241 850 882</v>
      </c>
    </row>
    <row r="73" spans="1:14" x14ac:dyDescent="0.45">
      <c r="A73" t="str">
        <f t="shared" si="1"/>
        <v>Gamgee|Selina|148 368 830</v>
      </c>
      <c r="B73" t="s">
        <v>432</v>
      </c>
      <c r="C73" t="s">
        <v>427</v>
      </c>
      <c r="D73" t="s">
        <v>433</v>
      </c>
      <c r="E73" t="s">
        <v>436</v>
      </c>
      <c r="F73" t="s">
        <v>11</v>
      </c>
      <c r="G73" t="s">
        <v>434</v>
      </c>
      <c r="H73" s="1">
        <v>26196</v>
      </c>
      <c r="I73" t="s">
        <v>435</v>
      </c>
      <c r="J73" t="s">
        <v>437</v>
      </c>
      <c r="N73" t="str">
        <f>Staff_Data[[#This Row],[Staff_DD]]</f>
        <v>Gamgee|Selina|148 368 830</v>
      </c>
    </row>
    <row r="74" spans="1:14" x14ac:dyDescent="0.45">
      <c r="A74" t="str">
        <f t="shared" si="1"/>
        <v>Hogpen|Gruffo|286 862 453</v>
      </c>
      <c r="B74" t="s">
        <v>438</v>
      </c>
      <c r="C74" t="s">
        <v>439</v>
      </c>
      <c r="D74" t="s">
        <v>128</v>
      </c>
      <c r="E74" t="s">
        <v>441</v>
      </c>
      <c r="F74" t="s">
        <v>26</v>
      </c>
      <c r="G74" t="s">
        <v>440</v>
      </c>
      <c r="H74" s="1">
        <v>20359</v>
      </c>
      <c r="I74" t="s">
        <v>199</v>
      </c>
      <c r="J74" t="s">
        <v>442</v>
      </c>
      <c r="N74" t="str">
        <f>Staff_Data[[#This Row],[Staff_DD]]</f>
        <v>Hogpen|Gruffo|286 862 453</v>
      </c>
    </row>
    <row r="75" spans="1:14" x14ac:dyDescent="0.45">
      <c r="A75" t="str">
        <f t="shared" si="1"/>
        <v>Sandyman|Fredegar|543 842 637</v>
      </c>
      <c r="B75" t="s">
        <v>443</v>
      </c>
      <c r="C75" t="s">
        <v>444</v>
      </c>
      <c r="D75" t="s">
        <v>445</v>
      </c>
      <c r="E75" t="s">
        <v>448</v>
      </c>
      <c r="F75" t="s">
        <v>26</v>
      </c>
      <c r="G75" t="s">
        <v>446</v>
      </c>
      <c r="H75" s="1">
        <v>17426</v>
      </c>
      <c r="I75" t="s">
        <v>447</v>
      </c>
      <c r="J75" t="s">
        <v>449</v>
      </c>
      <c r="N75" t="str">
        <f>Staff_Data[[#This Row],[Staff_DD]]</f>
        <v>Sandyman|Fredegar|543 842 637</v>
      </c>
    </row>
    <row r="76" spans="1:14" x14ac:dyDescent="0.45">
      <c r="A76" t="str">
        <f t="shared" si="1"/>
        <v>Lightfoot|Heribald|117 706 176</v>
      </c>
      <c r="B76" t="s">
        <v>450</v>
      </c>
      <c r="C76" t="s">
        <v>451</v>
      </c>
      <c r="D76" t="s">
        <v>166</v>
      </c>
      <c r="E76" t="s">
        <v>454</v>
      </c>
      <c r="F76" t="s">
        <v>26</v>
      </c>
      <c r="G76" t="s">
        <v>452</v>
      </c>
      <c r="H76" s="1">
        <v>32023</v>
      </c>
      <c r="I76" t="s">
        <v>453</v>
      </c>
      <c r="J76" t="s">
        <v>455</v>
      </c>
      <c r="N76" t="str">
        <f>Staff_Data[[#This Row],[Staff_DD]]</f>
        <v>Lightfoot|Heribald|117 706 176</v>
      </c>
    </row>
    <row r="77" spans="1:14" x14ac:dyDescent="0.45">
      <c r="A77" t="str">
        <f t="shared" si="1"/>
        <v>Longhole|Dodinas|431 586 973</v>
      </c>
      <c r="B77" t="s">
        <v>456</v>
      </c>
      <c r="C77" t="s">
        <v>457</v>
      </c>
      <c r="D77" t="s">
        <v>458</v>
      </c>
      <c r="E77" t="s">
        <v>461</v>
      </c>
      <c r="F77" t="s">
        <v>26</v>
      </c>
      <c r="G77" t="s">
        <v>459</v>
      </c>
      <c r="H77" s="1">
        <v>28504</v>
      </c>
      <c r="I77" t="s">
        <v>460</v>
      </c>
      <c r="J77" t="s">
        <v>462</v>
      </c>
      <c r="N77" t="str">
        <f>Staff_Data[[#This Row],[Staff_DD]]</f>
        <v>Longhole|Dodinas|431 586 973</v>
      </c>
    </row>
    <row r="78" spans="1:14" x14ac:dyDescent="0.45">
      <c r="A78" t="str">
        <f t="shared" si="1"/>
        <v>Mugwort|Bertha|238 880 512</v>
      </c>
      <c r="B78" t="s">
        <v>463</v>
      </c>
      <c r="C78" t="s">
        <v>464</v>
      </c>
      <c r="D78" t="s">
        <v>325</v>
      </c>
      <c r="E78" t="s">
        <v>467</v>
      </c>
      <c r="F78" t="s">
        <v>11</v>
      </c>
      <c r="G78" t="s">
        <v>465</v>
      </c>
      <c r="H78" s="1">
        <v>23869</v>
      </c>
      <c r="I78" t="s">
        <v>466</v>
      </c>
      <c r="J78" t="s">
        <v>103</v>
      </c>
      <c r="N78" t="str">
        <f>Staff_Data[[#This Row],[Staff_DD]]</f>
        <v>Mugwort|Bertha|238 880 512</v>
      </c>
    </row>
    <row r="79" spans="1:14" x14ac:dyDescent="0.45">
      <c r="A79" t="str">
        <f t="shared" si="1"/>
        <v>Bracegirdle|Rosa|333 851 061</v>
      </c>
      <c r="B79" t="s">
        <v>468</v>
      </c>
      <c r="C79" t="s">
        <v>146</v>
      </c>
      <c r="D79" t="s">
        <v>469</v>
      </c>
      <c r="E79" t="s">
        <v>472</v>
      </c>
      <c r="F79" t="s">
        <v>11</v>
      </c>
      <c r="G79" t="s">
        <v>470</v>
      </c>
      <c r="H79" s="1">
        <v>26387</v>
      </c>
      <c r="I79" t="s">
        <v>471</v>
      </c>
      <c r="J79" t="s">
        <v>64</v>
      </c>
      <c r="N79" t="str">
        <f>Staff_Data[[#This Row],[Staff_DD]]</f>
        <v>Bracegirdle|Rosa|333 851 061</v>
      </c>
    </row>
    <row r="80" spans="1:14" x14ac:dyDescent="0.45">
      <c r="A80" t="str">
        <f t="shared" si="1"/>
        <v>Maggot|Briffo|312 071 764</v>
      </c>
      <c r="B80" t="s">
        <v>473</v>
      </c>
      <c r="C80" t="s">
        <v>219</v>
      </c>
      <c r="D80" t="s">
        <v>262</v>
      </c>
      <c r="E80" t="s">
        <v>476</v>
      </c>
      <c r="F80" t="s">
        <v>26</v>
      </c>
      <c r="G80" t="s">
        <v>474</v>
      </c>
      <c r="H80" s="1">
        <v>22345</v>
      </c>
      <c r="I80" t="s">
        <v>475</v>
      </c>
      <c r="J80" t="s">
        <v>477</v>
      </c>
      <c r="N80" t="str">
        <f>Staff_Data[[#This Row],[Staff_DD]]</f>
        <v>Maggot|Briffo|312 071 764</v>
      </c>
    </row>
    <row r="81" spans="1:14" x14ac:dyDescent="0.45">
      <c r="A81" t="str">
        <f t="shared" si="1"/>
        <v>Tunnelly|Lamorac|246 851 091</v>
      </c>
      <c r="B81" t="s">
        <v>478</v>
      </c>
      <c r="C81" t="s">
        <v>479</v>
      </c>
      <c r="D81" t="s">
        <v>25</v>
      </c>
      <c r="E81" t="s">
        <v>482</v>
      </c>
      <c r="F81" t="s">
        <v>26</v>
      </c>
      <c r="G81" t="s">
        <v>480</v>
      </c>
      <c r="H81" s="1">
        <v>14882</v>
      </c>
      <c r="I81" t="s">
        <v>481</v>
      </c>
      <c r="J81" t="s">
        <v>483</v>
      </c>
      <c r="N81" t="str">
        <f>Staff_Data[[#This Row],[Staff_DD]]</f>
        <v>Tunnelly|Lamorac|246 851 091</v>
      </c>
    </row>
    <row r="82" spans="1:14" x14ac:dyDescent="0.45">
      <c r="A82" t="str">
        <f t="shared" si="1"/>
        <v>Goodbody|Bilcuzal|218 969 038</v>
      </c>
      <c r="B82" t="s">
        <v>484</v>
      </c>
      <c r="C82" t="s">
        <v>485</v>
      </c>
      <c r="D82" t="s">
        <v>486</v>
      </c>
      <c r="E82" t="s">
        <v>489</v>
      </c>
      <c r="F82" t="s">
        <v>26</v>
      </c>
      <c r="G82" t="s">
        <v>487</v>
      </c>
      <c r="H82" s="1">
        <v>17871</v>
      </c>
      <c r="I82" t="s">
        <v>488</v>
      </c>
      <c r="J82" t="s">
        <v>139</v>
      </c>
      <c r="N82" t="str">
        <f>Staff_Data[[#This Row],[Staff_DD]]</f>
        <v>Goodbody|Bilcuzal|218 969 038</v>
      </c>
    </row>
    <row r="83" spans="1:14" x14ac:dyDescent="0.45">
      <c r="A83" t="str">
        <f t="shared" si="1"/>
        <v>Brandybuck|Sago|280 398 462</v>
      </c>
      <c r="B83" t="s">
        <v>490</v>
      </c>
      <c r="C83" t="s">
        <v>491</v>
      </c>
      <c r="D83" t="s">
        <v>250</v>
      </c>
      <c r="E83" t="s">
        <v>494</v>
      </c>
      <c r="F83" t="s">
        <v>26</v>
      </c>
      <c r="G83" t="s">
        <v>492</v>
      </c>
      <c r="H83" s="1">
        <v>33440</v>
      </c>
      <c r="I83" t="s">
        <v>493</v>
      </c>
      <c r="J83" t="s">
        <v>495</v>
      </c>
      <c r="N83" t="str">
        <f>Staff_Data[[#This Row],[Staff_DD]]</f>
        <v>Brandybuck|Sago|280 398 462</v>
      </c>
    </row>
    <row r="84" spans="1:14" x14ac:dyDescent="0.45">
      <c r="A84" t="str">
        <f t="shared" si="1"/>
        <v>Burrowes|Crassus|135 594 018</v>
      </c>
      <c r="B84" t="s">
        <v>496</v>
      </c>
      <c r="C84" t="s">
        <v>497</v>
      </c>
      <c r="D84" t="s">
        <v>74</v>
      </c>
      <c r="E84" t="s">
        <v>500</v>
      </c>
      <c r="F84" t="s">
        <v>26</v>
      </c>
      <c r="G84" t="s">
        <v>498</v>
      </c>
      <c r="H84" s="1">
        <v>20206</v>
      </c>
      <c r="I84" t="s">
        <v>499</v>
      </c>
      <c r="J84" t="s">
        <v>501</v>
      </c>
      <c r="N84" t="str">
        <f>Staff_Data[[#This Row],[Staff_DD]]</f>
        <v>Burrowes|Crassus|135 594 018</v>
      </c>
    </row>
    <row r="85" spans="1:14" x14ac:dyDescent="0.45">
      <c r="A85" t="str">
        <f t="shared" si="1"/>
        <v>Chubb-Baggins|Linda|417 086 014</v>
      </c>
      <c r="B85" t="s">
        <v>502</v>
      </c>
      <c r="C85" t="s">
        <v>503</v>
      </c>
      <c r="D85" t="s">
        <v>337</v>
      </c>
      <c r="E85" t="s">
        <v>506</v>
      </c>
      <c r="F85" t="s">
        <v>11</v>
      </c>
      <c r="G85" t="s">
        <v>504</v>
      </c>
      <c r="H85" s="1">
        <v>31280</v>
      </c>
      <c r="I85" t="s">
        <v>505</v>
      </c>
      <c r="J85" t="s">
        <v>85</v>
      </c>
      <c r="N85" t="str">
        <f>Staff_Data[[#This Row],[Staff_DD]]</f>
        <v>Chubb-Baggins|Linda|417 086 014</v>
      </c>
    </row>
    <row r="86" spans="1:14" x14ac:dyDescent="0.45">
      <c r="A86" t="str">
        <f t="shared" si="1"/>
        <v>Maggot|Gorhendad|123 052 904</v>
      </c>
      <c r="B86" t="s">
        <v>507</v>
      </c>
      <c r="C86" t="s">
        <v>508</v>
      </c>
      <c r="D86" t="s">
        <v>262</v>
      </c>
      <c r="E86" t="s">
        <v>511</v>
      </c>
      <c r="F86" t="s">
        <v>26</v>
      </c>
      <c r="G86" t="s">
        <v>509</v>
      </c>
      <c r="H86" s="1">
        <v>31930</v>
      </c>
      <c r="I86" t="s">
        <v>510</v>
      </c>
      <c r="J86" t="s">
        <v>512</v>
      </c>
      <c r="N86" t="str">
        <f>Staff_Data[[#This Row],[Staff_DD]]</f>
        <v>Maggot|Gorhendad|123 052 904</v>
      </c>
    </row>
    <row r="87" spans="1:14" x14ac:dyDescent="0.45">
      <c r="A87" t="str">
        <f t="shared" si="1"/>
        <v>Grubb|Pippin|229 514 625</v>
      </c>
      <c r="B87" t="s">
        <v>513</v>
      </c>
      <c r="C87" t="s">
        <v>514</v>
      </c>
      <c r="D87" t="s">
        <v>197</v>
      </c>
      <c r="E87" t="s">
        <v>517</v>
      </c>
      <c r="F87" t="s">
        <v>26</v>
      </c>
      <c r="G87" t="s">
        <v>515</v>
      </c>
      <c r="H87" s="1">
        <v>29948</v>
      </c>
      <c r="I87" t="s">
        <v>516</v>
      </c>
      <c r="J87" t="s">
        <v>518</v>
      </c>
      <c r="N87" t="str">
        <f>Staff_Data[[#This Row],[Staff_DD]]</f>
        <v>Grubb|Pippin|229 514 625</v>
      </c>
    </row>
    <row r="88" spans="1:14" x14ac:dyDescent="0.45">
      <c r="A88" t="str">
        <f t="shared" si="1"/>
        <v>Galbassi|Poppy|557 118 262</v>
      </c>
      <c r="B88" t="s">
        <v>519</v>
      </c>
      <c r="C88" t="s">
        <v>520</v>
      </c>
      <c r="D88" t="s">
        <v>389</v>
      </c>
      <c r="E88" t="s">
        <v>287</v>
      </c>
      <c r="F88" t="s">
        <v>11</v>
      </c>
      <c r="G88" t="s">
        <v>521</v>
      </c>
      <c r="H88" s="1">
        <v>25277</v>
      </c>
      <c r="I88" t="s">
        <v>522</v>
      </c>
      <c r="J88" t="s">
        <v>523</v>
      </c>
      <c r="N88" t="str">
        <f>Staff_Data[[#This Row],[Staff_DD]]</f>
        <v>Galbassi|Poppy|557 118 262</v>
      </c>
    </row>
    <row r="89" spans="1:14" x14ac:dyDescent="0.45">
      <c r="A89" t="str">
        <f t="shared" si="1"/>
        <v>Button|Dudo|418 093 118</v>
      </c>
      <c r="B89" t="s">
        <v>524</v>
      </c>
      <c r="C89" t="s">
        <v>525</v>
      </c>
      <c r="D89" t="s">
        <v>233</v>
      </c>
      <c r="E89" t="s">
        <v>528</v>
      </c>
      <c r="F89" t="s">
        <v>26</v>
      </c>
      <c r="G89" t="s">
        <v>526</v>
      </c>
      <c r="H89" s="1">
        <v>16559</v>
      </c>
      <c r="I89" t="s">
        <v>527</v>
      </c>
      <c r="J89" t="s">
        <v>30</v>
      </c>
      <c r="N89" t="str">
        <f>Staff_Data[[#This Row],[Staff_DD]]</f>
        <v>Button|Dudo|418 093 118</v>
      </c>
    </row>
    <row r="90" spans="1:14" x14ac:dyDescent="0.45">
      <c r="A90" t="str">
        <f t="shared" si="1"/>
        <v>Took|Toby|784 629 438</v>
      </c>
      <c r="B90" t="s">
        <v>529</v>
      </c>
      <c r="C90" t="s">
        <v>277</v>
      </c>
      <c r="D90" t="s">
        <v>173</v>
      </c>
      <c r="E90" t="s">
        <v>532</v>
      </c>
      <c r="F90" t="s">
        <v>26</v>
      </c>
      <c r="G90" t="s">
        <v>530</v>
      </c>
      <c r="H90" s="1">
        <v>25394</v>
      </c>
      <c r="I90" t="s">
        <v>531</v>
      </c>
      <c r="J90" t="s">
        <v>533</v>
      </c>
      <c r="N90" t="str">
        <f>Staff_Data[[#This Row],[Staff_DD]]</f>
        <v>Took|Toby|784 629 438</v>
      </c>
    </row>
    <row r="91" spans="1:14" x14ac:dyDescent="0.45">
      <c r="A91" t="str">
        <f t="shared" si="1"/>
        <v>Gawkroger|Nick|416 128 924</v>
      </c>
      <c r="B91" t="s">
        <v>534</v>
      </c>
      <c r="C91" t="s">
        <v>535</v>
      </c>
      <c r="D91" t="s">
        <v>105</v>
      </c>
      <c r="E91" t="s">
        <v>538</v>
      </c>
      <c r="F91" t="s">
        <v>26</v>
      </c>
      <c r="G91" t="s">
        <v>536</v>
      </c>
      <c r="H91" s="1">
        <v>18085</v>
      </c>
      <c r="I91" t="s">
        <v>537</v>
      </c>
      <c r="J91" t="s">
        <v>64</v>
      </c>
      <c r="N91" t="str">
        <f>Staff_Data[[#This Row],[Staff_DD]]</f>
        <v>Gawkroger|Nick|416 128 924</v>
      </c>
    </row>
    <row r="92" spans="1:14" x14ac:dyDescent="0.45">
      <c r="A92" t="str">
        <f t="shared" si="1"/>
        <v>Galbassi|Gundahar|352 336 093</v>
      </c>
      <c r="B92" t="s">
        <v>539</v>
      </c>
      <c r="C92" t="s">
        <v>540</v>
      </c>
      <c r="D92" t="s">
        <v>389</v>
      </c>
      <c r="E92" t="s">
        <v>543</v>
      </c>
      <c r="F92" t="s">
        <v>26</v>
      </c>
      <c r="G92" t="s">
        <v>541</v>
      </c>
      <c r="H92" s="1">
        <v>22334</v>
      </c>
      <c r="I92" t="s">
        <v>542</v>
      </c>
      <c r="J92" t="s">
        <v>544</v>
      </c>
      <c r="N92" t="str">
        <f>Staff_Data[[#This Row],[Staff_DD]]</f>
        <v>Galbassi|Gundahar|352 336 093</v>
      </c>
    </row>
    <row r="93" spans="1:14" x14ac:dyDescent="0.45">
      <c r="A93" t="str">
        <f t="shared" si="1"/>
        <v>Bracegirdle|Mantissa|437 440 126</v>
      </c>
      <c r="B93" t="s">
        <v>545</v>
      </c>
      <c r="C93" t="s">
        <v>546</v>
      </c>
      <c r="D93" t="s">
        <v>469</v>
      </c>
      <c r="E93" t="s">
        <v>548</v>
      </c>
      <c r="F93" t="s">
        <v>11</v>
      </c>
      <c r="G93" t="s">
        <v>547</v>
      </c>
      <c r="H93" s="1">
        <v>19562</v>
      </c>
      <c r="I93" t="s">
        <v>204</v>
      </c>
      <c r="J93" t="s">
        <v>549</v>
      </c>
      <c r="N93" t="str">
        <f>Staff_Data[[#This Row],[Staff_DD]]</f>
        <v>Bracegirdle|Mantissa|437 440 126</v>
      </c>
    </row>
    <row r="94" spans="1:14" x14ac:dyDescent="0.45">
      <c r="A94" t="str">
        <f t="shared" si="1"/>
        <v>Mugwort|Hamfast|675 525 141</v>
      </c>
      <c r="B94" t="s">
        <v>550</v>
      </c>
      <c r="C94" t="s">
        <v>551</v>
      </c>
      <c r="D94" t="s">
        <v>325</v>
      </c>
      <c r="E94" t="s">
        <v>554</v>
      </c>
      <c r="F94" t="s">
        <v>26</v>
      </c>
      <c r="G94" t="s">
        <v>552</v>
      </c>
      <c r="H94" s="1">
        <v>19856</v>
      </c>
      <c r="I94" t="s">
        <v>553</v>
      </c>
      <c r="J94" t="s">
        <v>30</v>
      </c>
      <c r="N94" t="str">
        <f>Staff_Data[[#This Row],[Staff_DD]]</f>
        <v>Mugwort|Hamfast|675 525 141</v>
      </c>
    </row>
    <row r="95" spans="1:14" x14ac:dyDescent="0.45">
      <c r="A95" t="str">
        <f t="shared" si="1"/>
        <v>Roper|Dina|203 697 818</v>
      </c>
      <c r="B95" t="s">
        <v>555</v>
      </c>
      <c r="C95" t="s">
        <v>556</v>
      </c>
      <c r="D95" t="s">
        <v>160</v>
      </c>
      <c r="E95" t="s">
        <v>559</v>
      </c>
      <c r="F95" t="s">
        <v>11</v>
      </c>
      <c r="G95" t="s">
        <v>557</v>
      </c>
      <c r="H95" s="1">
        <v>27192</v>
      </c>
      <c r="I95" t="s">
        <v>558</v>
      </c>
      <c r="J95" t="s">
        <v>345</v>
      </c>
      <c r="N95" t="str">
        <f>Staff_Data[[#This Row],[Staff_DD]]</f>
        <v>Roper|Dina|203 697 818</v>
      </c>
    </row>
    <row r="96" spans="1:14" x14ac:dyDescent="0.45">
      <c r="A96" t="str">
        <f t="shared" si="1"/>
        <v>Burrows|Déagol|066 567 777</v>
      </c>
      <c r="B96" t="s">
        <v>560</v>
      </c>
      <c r="C96" t="s">
        <v>561</v>
      </c>
      <c r="D96" t="s">
        <v>185</v>
      </c>
      <c r="E96" t="s">
        <v>564</v>
      </c>
      <c r="F96" t="s">
        <v>26</v>
      </c>
      <c r="G96" t="s">
        <v>562</v>
      </c>
      <c r="H96" s="1">
        <v>20946</v>
      </c>
      <c r="I96" t="s">
        <v>563</v>
      </c>
      <c r="J96" t="s">
        <v>64</v>
      </c>
      <c r="N96" t="str">
        <f>Staff_Data[[#This Row],[Staff_DD]]</f>
        <v>Burrows|Déagol|066 567 777</v>
      </c>
    </row>
    <row r="97" spans="1:14" x14ac:dyDescent="0.45">
      <c r="A97" t="str">
        <f t="shared" si="1"/>
        <v>Chubb-Baggins|Nora |243 329 844</v>
      </c>
      <c r="B97" t="s">
        <v>565</v>
      </c>
      <c r="C97" t="s">
        <v>17</v>
      </c>
      <c r="D97" t="s">
        <v>337</v>
      </c>
      <c r="E97" t="s">
        <v>568</v>
      </c>
      <c r="F97" t="s">
        <v>11</v>
      </c>
      <c r="G97" t="s">
        <v>566</v>
      </c>
      <c r="H97" s="1">
        <v>25156</v>
      </c>
      <c r="I97" t="s">
        <v>567</v>
      </c>
      <c r="J97" t="s">
        <v>64</v>
      </c>
      <c r="N97" t="str">
        <f>Staff_Data[[#This Row],[Staff_DD]]</f>
        <v>Chubb-Baggins|Nora |243 329 844</v>
      </c>
    </row>
    <row r="98" spans="1:14" x14ac:dyDescent="0.45">
      <c r="A98" t="str">
        <f t="shared" si="1"/>
        <v>Galbassi|Elfstan|685 454 662</v>
      </c>
      <c r="B98" t="s">
        <v>569</v>
      </c>
      <c r="C98" t="s">
        <v>570</v>
      </c>
      <c r="D98" t="s">
        <v>389</v>
      </c>
      <c r="E98" t="s">
        <v>573</v>
      </c>
      <c r="F98" t="s">
        <v>26</v>
      </c>
      <c r="G98" t="s">
        <v>571</v>
      </c>
      <c r="H98" s="1">
        <v>22892</v>
      </c>
      <c r="I98" t="s">
        <v>572</v>
      </c>
      <c r="J98" t="s">
        <v>512</v>
      </c>
      <c r="N98" t="str">
        <f>Staff_Data[[#This Row],[Staff_DD]]</f>
        <v>Galbassi|Elfstan|685 454 662</v>
      </c>
    </row>
    <row r="99" spans="1:14" x14ac:dyDescent="0.45">
      <c r="A99" t="str">
        <f t="shared" si="1"/>
        <v>Goodbody|Gloriana|021 609 409</v>
      </c>
      <c r="B99" t="s">
        <v>574</v>
      </c>
      <c r="C99" t="s">
        <v>575</v>
      </c>
      <c r="D99" t="s">
        <v>486</v>
      </c>
      <c r="E99" t="s">
        <v>578</v>
      </c>
      <c r="F99" t="s">
        <v>11</v>
      </c>
      <c r="G99" t="s">
        <v>576</v>
      </c>
      <c r="H99" s="1">
        <v>16568</v>
      </c>
      <c r="I99" t="s">
        <v>577</v>
      </c>
      <c r="J99" t="s">
        <v>71</v>
      </c>
      <c r="N99" t="str">
        <f>Staff_Data[[#This Row],[Staff_DD]]</f>
        <v>Goodbody|Gloriana|021 609 409</v>
      </c>
    </row>
    <row r="100" spans="1:14" x14ac:dyDescent="0.45">
      <c r="A100" t="str">
        <f t="shared" si="1"/>
        <v>Sandyman|Nora |376 961 454</v>
      </c>
      <c r="B100" t="s">
        <v>579</v>
      </c>
      <c r="C100" t="s">
        <v>17</v>
      </c>
      <c r="D100" t="s">
        <v>445</v>
      </c>
      <c r="E100" t="s">
        <v>582</v>
      </c>
      <c r="F100" t="s">
        <v>11</v>
      </c>
      <c r="G100" t="s">
        <v>580</v>
      </c>
      <c r="H100" s="1">
        <v>23224</v>
      </c>
      <c r="I100" t="s">
        <v>581</v>
      </c>
      <c r="J100" t="s">
        <v>583</v>
      </c>
      <c r="N100" t="str">
        <f>Staff_Data[[#This Row],[Staff_DD]]</f>
        <v>Sandyman|Nora |376 961 454</v>
      </c>
    </row>
    <row r="101" spans="1:14" x14ac:dyDescent="0.45">
      <c r="A101" t="str">
        <f t="shared" si="1"/>
        <v>Fairbairn|Lavinia|283 847 382</v>
      </c>
      <c r="B101" t="s">
        <v>584</v>
      </c>
      <c r="C101" t="s">
        <v>585</v>
      </c>
      <c r="D101" t="s">
        <v>147</v>
      </c>
      <c r="E101" t="s">
        <v>588</v>
      </c>
      <c r="F101" t="s">
        <v>11</v>
      </c>
      <c r="G101" t="s">
        <v>586</v>
      </c>
      <c r="H101" s="1">
        <v>25538</v>
      </c>
      <c r="I101" t="s">
        <v>587</v>
      </c>
      <c r="J101" t="s">
        <v>64</v>
      </c>
      <c r="N101" t="str">
        <f>Staff_Data[[#This Row],[Staff_DD]]</f>
        <v>Fairbairn|Lavinia|283 847 382</v>
      </c>
    </row>
    <row r="102" spans="1:14" x14ac:dyDescent="0.45">
      <c r="A102" t="str">
        <f t="shared" si="1"/>
        <v>Brandybuck|May|186 246 187</v>
      </c>
      <c r="B102" t="s">
        <v>589</v>
      </c>
      <c r="C102" t="s">
        <v>590</v>
      </c>
      <c r="D102" t="s">
        <v>250</v>
      </c>
      <c r="E102" t="s">
        <v>593</v>
      </c>
      <c r="F102" t="s">
        <v>11</v>
      </c>
      <c r="G102" t="s">
        <v>591</v>
      </c>
      <c r="H102" s="1">
        <v>33798</v>
      </c>
      <c r="I102" t="s">
        <v>592</v>
      </c>
      <c r="J102" t="s">
        <v>139</v>
      </c>
      <c r="N102" t="str">
        <f>Staff_Data[[#This Row],[Staff_DD]]</f>
        <v>Brandybuck|May|186 246 187</v>
      </c>
    </row>
    <row r="103" spans="1:14" x14ac:dyDescent="0.45">
      <c r="A103" t="str">
        <f t="shared" si="1"/>
        <v>Noakes|Caradas|370 876 914</v>
      </c>
      <c r="B103" t="s">
        <v>594</v>
      </c>
      <c r="C103" t="s">
        <v>256</v>
      </c>
      <c r="D103" t="s">
        <v>595</v>
      </c>
      <c r="E103" t="s">
        <v>597</v>
      </c>
      <c r="F103" t="s">
        <v>26</v>
      </c>
      <c r="G103" t="s">
        <v>596</v>
      </c>
      <c r="H103" s="1">
        <v>18651</v>
      </c>
      <c r="I103" t="s">
        <v>204</v>
      </c>
      <c r="J103" t="s">
        <v>306</v>
      </c>
      <c r="N103" t="str">
        <f>Staff_Data[[#This Row],[Staff_DD]]</f>
        <v>Noakes|Caradas|370 876 914</v>
      </c>
    </row>
    <row r="104" spans="1:14" x14ac:dyDescent="0.45">
      <c r="A104" t="str">
        <f t="shared" si="1"/>
        <v>Took|Miranda|512 050 451</v>
      </c>
      <c r="B104" t="s">
        <v>598</v>
      </c>
      <c r="C104" t="s">
        <v>404</v>
      </c>
      <c r="D104" t="s">
        <v>173</v>
      </c>
      <c r="E104" t="s">
        <v>601</v>
      </c>
      <c r="F104" t="s">
        <v>11</v>
      </c>
      <c r="G104" t="s">
        <v>599</v>
      </c>
      <c r="H104" s="1">
        <v>26673</v>
      </c>
      <c r="I104" t="s">
        <v>600</v>
      </c>
      <c r="J104" t="s">
        <v>602</v>
      </c>
      <c r="N104" t="str">
        <f>Staff_Data[[#This Row],[Staff_DD]]</f>
        <v>Took|Miranda|512 050 451</v>
      </c>
    </row>
    <row r="105" spans="1:14" x14ac:dyDescent="0.45">
      <c r="A105" t="str">
        <f t="shared" si="1"/>
        <v>Lightfoot|Peony|173 791 476</v>
      </c>
      <c r="B105" t="s">
        <v>603</v>
      </c>
      <c r="C105" t="s">
        <v>604</v>
      </c>
      <c r="D105" t="s">
        <v>166</v>
      </c>
      <c r="E105" t="s">
        <v>607</v>
      </c>
      <c r="F105" t="s">
        <v>11</v>
      </c>
      <c r="G105" t="s">
        <v>605</v>
      </c>
      <c r="H105" s="1">
        <v>32224</v>
      </c>
      <c r="I105" t="s">
        <v>606</v>
      </c>
      <c r="J105" t="s">
        <v>608</v>
      </c>
      <c r="N105" t="str">
        <f>Staff_Data[[#This Row],[Staff_DD]]</f>
        <v>Lightfoot|Peony|173 791 476</v>
      </c>
    </row>
    <row r="106" spans="1:14" x14ac:dyDescent="0.45">
      <c r="A106" t="str">
        <f t="shared" si="1"/>
        <v>Sandheaver|Dina|532 351 392</v>
      </c>
      <c r="B106" t="s">
        <v>609</v>
      </c>
      <c r="C106" t="s">
        <v>556</v>
      </c>
      <c r="D106" t="s">
        <v>116</v>
      </c>
      <c r="E106" t="s">
        <v>612</v>
      </c>
      <c r="F106" t="s">
        <v>11</v>
      </c>
      <c r="G106" t="s">
        <v>610</v>
      </c>
      <c r="H106" s="1">
        <v>34574</v>
      </c>
      <c r="I106" t="s">
        <v>611</v>
      </c>
      <c r="J106" t="s">
        <v>613</v>
      </c>
      <c r="N106" t="str">
        <f>Staff_Data[[#This Row],[Staff_DD]]</f>
        <v>Sandheaver|Dina|532 351 392</v>
      </c>
    </row>
    <row r="107" spans="1:14" x14ac:dyDescent="0.45">
      <c r="A107" t="str">
        <f t="shared" si="1"/>
        <v>Baggins|Caradas|217 522 101</v>
      </c>
      <c r="B107" t="s">
        <v>614</v>
      </c>
      <c r="C107" t="s">
        <v>256</v>
      </c>
      <c r="D107" t="s">
        <v>153</v>
      </c>
      <c r="E107" t="s">
        <v>617</v>
      </c>
      <c r="F107" t="s">
        <v>26</v>
      </c>
      <c r="G107" t="s">
        <v>615</v>
      </c>
      <c r="H107" s="1">
        <v>20229</v>
      </c>
      <c r="I107" t="s">
        <v>616</v>
      </c>
      <c r="J107" t="s">
        <v>618</v>
      </c>
      <c r="N107" t="str">
        <f>Staff_Data[[#This Row],[Staff_DD]]</f>
        <v>Baggins|Caradas|217 522 101</v>
      </c>
    </row>
    <row r="108" spans="1:14" x14ac:dyDescent="0.45">
      <c r="A108" t="str">
        <f t="shared" si="1"/>
        <v>Gammidge|Bildat|385 650 106</v>
      </c>
      <c r="B108" t="s">
        <v>619</v>
      </c>
      <c r="C108" t="s">
        <v>620</v>
      </c>
      <c r="D108" t="s">
        <v>18</v>
      </c>
      <c r="E108" t="s">
        <v>623</v>
      </c>
      <c r="F108" t="s">
        <v>26</v>
      </c>
      <c r="G108" t="s">
        <v>621</v>
      </c>
      <c r="H108" s="1">
        <v>33810</v>
      </c>
      <c r="I108" t="s">
        <v>622</v>
      </c>
      <c r="J108" t="s">
        <v>64</v>
      </c>
      <c r="N108" t="str">
        <f>Staff_Data[[#This Row],[Staff_DD]]</f>
        <v>Gammidge|Bildat|385 650 106</v>
      </c>
    </row>
    <row r="109" spans="1:14" x14ac:dyDescent="0.45">
      <c r="A109" t="str">
        <f t="shared" si="1"/>
        <v>Noakes|Belladonna|386 509 590</v>
      </c>
      <c r="B109" t="s">
        <v>624</v>
      </c>
      <c r="C109" t="s">
        <v>625</v>
      </c>
      <c r="D109" t="s">
        <v>595</v>
      </c>
      <c r="E109" t="s">
        <v>628</v>
      </c>
      <c r="F109" t="s">
        <v>11</v>
      </c>
      <c r="G109" t="s">
        <v>626</v>
      </c>
      <c r="H109" s="1">
        <v>22887</v>
      </c>
      <c r="I109" t="s">
        <v>627</v>
      </c>
      <c r="J109" t="s">
        <v>78</v>
      </c>
      <c r="N109" t="str">
        <f>Staff_Data[[#This Row],[Staff_DD]]</f>
        <v>Noakes|Belladonna|386 509 590</v>
      </c>
    </row>
    <row r="110" spans="1:14" x14ac:dyDescent="0.45">
      <c r="A110" t="str">
        <f t="shared" si="1"/>
        <v>Bolger|Prisca|435 348 289</v>
      </c>
      <c r="B110" t="s">
        <v>629</v>
      </c>
      <c r="C110" t="s">
        <v>630</v>
      </c>
      <c r="D110" t="s">
        <v>291</v>
      </c>
      <c r="E110" t="s">
        <v>633</v>
      </c>
      <c r="F110" t="s">
        <v>11</v>
      </c>
      <c r="G110" t="s">
        <v>631</v>
      </c>
      <c r="H110" s="1">
        <v>29567</v>
      </c>
      <c r="I110" t="s">
        <v>632</v>
      </c>
      <c r="J110" t="s">
        <v>345</v>
      </c>
      <c r="N110" t="str">
        <f>Staff_Data[[#This Row],[Staff_DD]]</f>
        <v>Bolger|Prisca|435 348 289</v>
      </c>
    </row>
    <row r="111" spans="1:14" x14ac:dyDescent="0.45">
      <c r="A111" t="str">
        <f t="shared" si="1"/>
        <v>Roper|Cosimo|014 675 888</v>
      </c>
      <c r="B111" t="s">
        <v>634</v>
      </c>
      <c r="C111" t="s">
        <v>635</v>
      </c>
      <c r="D111" t="s">
        <v>160</v>
      </c>
      <c r="E111" t="s">
        <v>638</v>
      </c>
      <c r="F111" t="s">
        <v>26</v>
      </c>
      <c r="G111" t="s">
        <v>636</v>
      </c>
      <c r="H111" s="1">
        <v>31984</v>
      </c>
      <c r="I111" t="s">
        <v>637</v>
      </c>
      <c r="J111" t="s">
        <v>639</v>
      </c>
      <c r="N111" t="str">
        <f>Staff_Data[[#This Row],[Staff_DD]]</f>
        <v>Roper|Cosimo|014 675 888</v>
      </c>
    </row>
    <row r="112" spans="1:14" x14ac:dyDescent="0.45">
      <c r="A112" t="str">
        <f t="shared" si="1"/>
        <v>Rumble|Gormadoc|222 782 732</v>
      </c>
      <c r="B112" t="s">
        <v>640</v>
      </c>
      <c r="C112" t="s">
        <v>641</v>
      </c>
      <c r="D112" t="s">
        <v>642</v>
      </c>
      <c r="E112" t="s">
        <v>645</v>
      </c>
      <c r="F112" t="s">
        <v>26</v>
      </c>
      <c r="G112" t="s">
        <v>643</v>
      </c>
      <c r="H112" s="1">
        <v>23737</v>
      </c>
      <c r="I112" t="s">
        <v>644</v>
      </c>
      <c r="J112" t="s">
        <v>71</v>
      </c>
      <c r="N112" t="str">
        <f>Staff_Data[[#This Row],[Staff_DD]]</f>
        <v>Rumble|Gormadoc|222 782 732</v>
      </c>
    </row>
    <row r="113" spans="1:14" x14ac:dyDescent="0.45">
      <c r="A113" t="str">
        <f t="shared" si="1"/>
        <v>Goodchild|Myrtle|581 320 611</v>
      </c>
      <c r="B113" t="s">
        <v>646</v>
      </c>
      <c r="C113" t="s">
        <v>647</v>
      </c>
      <c r="D113" t="s">
        <v>421</v>
      </c>
      <c r="E113" t="s">
        <v>650</v>
      </c>
      <c r="F113" t="s">
        <v>11</v>
      </c>
      <c r="G113" t="s">
        <v>648</v>
      </c>
      <c r="H113" s="1">
        <v>16899</v>
      </c>
      <c r="I113" t="s">
        <v>649</v>
      </c>
      <c r="J113" t="s">
        <v>85</v>
      </c>
      <c r="N113" t="str">
        <f>Staff_Data[[#This Row],[Staff_DD]]</f>
        <v>Goodchild|Myrtle|581 320 611</v>
      </c>
    </row>
    <row r="114" spans="1:14" x14ac:dyDescent="0.45">
      <c r="A114" t="str">
        <f t="shared" si="1"/>
        <v>Grubb|Cornelia|075 740 530</v>
      </c>
      <c r="B114" t="s">
        <v>651</v>
      </c>
      <c r="C114" t="s">
        <v>184</v>
      </c>
      <c r="D114" t="s">
        <v>197</v>
      </c>
      <c r="E114" t="s">
        <v>654</v>
      </c>
      <c r="F114" t="s">
        <v>11</v>
      </c>
      <c r="G114" t="s">
        <v>652</v>
      </c>
      <c r="H114" s="1">
        <v>28964</v>
      </c>
      <c r="I114" t="s">
        <v>653</v>
      </c>
      <c r="J114" t="s">
        <v>655</v>
      </c>
      <c r="N114" t="str">
        <f>Staff_Data[[#This Row],[Staff_DD]]</f>
        <v>Grubb|Cornelia|075 740 530</v>
      </c>
    </row>
    <row r="115" spans="1:14" x14ac:dyDescent="0.45">
      <c r="A115" t="str">
        <f t="shared" si="1"/>
        <v>Goodchild|Pandora|423 496 728</v>
      </c>
      <c r="B115" t="s">
        <v>656</v>
      </c>
      <c r="C115" t="s">
        <v>388</v>
      </c>
      <c r="D115" t="s">
        <v>421</v>
      </c>
      <c r="E115" t="s">
        <v>659</v>
      </c>
      <c r="F115" t="s">
        <v>11</v>
      </c>
      <c r="G115" t="s">
        <v>657</v>
      </c>
      <c r="H115" s="1">
        <v>24719</v>
      </c>
      <c r="I115" t="s">
        <v>658</v>
      </c>
      <c r="J115" t="s">
        <v>660</v>
      </c>
      <c r="N115" t="str">
        <f>Staff_Data[[#This Row],[Staff_DD]]</f>
        <v>Goodchild|Pandora|423 496 728</v>
      </c>
    </row>
    <row r="116" spans="1:14" x14ac:dyDescent="0.45">
      <c r="A116" t="str">
        <f t="shared" si="1"/>
        <v>Sackville|Donnamira|409 315 421</v>
      </c>
      <c r="B116" t="s">
        <v>661</v>
      </c>
      <c r="C116" t="s">
        <v>662</v>
      </c>
      <c r="D116" t="s">
        <v>663</v>
      </c>
      <c r="E116" t="s">
        <v>666</v>
      </c>
      <c r="F116" t="s">
        <v>11</v>
      </c>
      <c r="G116" t="s">
        <v>664</v>
      </c>
      <c r="H116" s="1">
        <v>16613</v>
      </c>
      <c r="I116" t="s">
        <v>665</v>
      </c>
      <c r="J116" t="s">
        <v>64</v>
      </c>
      <c r="N116" t="str">
        <f>Staff_Data[[#This Row],[Staff_DD]]</f>
        <v>Sackville|Donnamira|409 315 421</v>
      </c>
    </row>
    <row r="117" spans="1:14" x14ac:dyDescent="0.45">
      <c r="A117" t="str">
        <f t="shared" si="1"/>
        <v>Maggot|Cedivar|198 151 458</v>
      </c>
      <c r="B117" t="s">
        <v>667</v>
      </c>
      <c r="C117" t="s">
        <v>668</v>
      </c>
      <c r="D117" t="s">
        <v>262</v>
      </c>
      <c r="E117" t="s">
        <v>671</v>
      </c>
      <c r="F117" t="s">
        <v>26</v>
      </c>
      <c r="G117" t="s">
        <v>669</v>
      </c>
      <c r="H117" s="1">
        <v>18618</v>
      </c>
      <c r="I117" t="s">
        <v>670</v>
      </c>
      <c r="J117" t="s">
        <v>64</v>
      </c>
      <c r="N117" t="str">
        <f>Staff_Data[[#This Row],[Staff_DD]]</f>
        <v>Maggot|Cedivar|198 151 458</v>
      </c>
    </row>
    <row r="118" spans="1:14" x14ac:dyDescent="0.45">
      <c r="A118" t="str">
        <f t="shared" si="1"/>
        <v>Whitfoot|Primrose|579 904 194</v>
      </c>
      <c r="B118" t="s">
        <v>672</v>
      </c>
      <c r="C118" t="s">
        <v>673</v>
      </c>
      <c r="D118" t="s">
        <v>135</v>
      </c>
      <c r="E118" t="s">
        <v>676</v>
      </c>
      <c r="F118" t="s">
        <v>11</v>
      </c>
      <c r="G118" t="s">
        <v>674</v>
      </c>
      <c r="H118" s="1">
        <v>32775</v>
      </c>
      <c r="I118" t="s">
        <v>675</v>
      </c>
      <c r="J118" t="s">
        <v>677</v>
      </c>
      <c r="N118" t="str">
        <f>Staff_Data[[#This Row],[Staff_DD]]</f>
        <v>Whitfoot|Primrose|579 904 194</v>
      </c>
    </row>
    <row r="119" spans="1:14" x14ac:dyDescent="0.45">
      <c r="A119" t="str">
        <f t="shared" si="1"/>
        <v>Grubb|Angelica|019 040 690</v>
      </c>
      <c r="B119" t="s">
        <v>678</v>
      </c>
      <c r="C119" t="s">
        <v>679</v>
      </c>
      <c r="D119" t="s">
        <v>197</v>
      </c>
      <c r="E119" t="s">
        <v>682</v>
      </c>
      <c r="F119" t="s">
        <v>11</v>
      </c>
      <c r="G119" t="s">
        <v>680</v>
      </c>
      <c r="H119" s="1">
        <v>12179</v>
      </c>
      <c r="I119" t="s">
        <v>681</v>
      </c>
      <c r="J119" t="s">
        <v>683</v>
      </c>
      <c r="N119" t="str">
        <f>Staff_Data[[#This Row],[Staff_DD]]</f>
        <v>Grubb|Angelica|019 040 690</v>
      </c>
    </row>
    <row r="120" spans="1:14" x14ac:dyDescent="0.45">
      <c r="A120" t="str">
        <f t="shared" si="1"/>
        <v>Hornblower|Goldilocks|589 535 418</v>
      </c>
      <c r="B120" t="s">
        <v>684</v>
      </c>
      <c r="C120" t="s">
        <v>685</v>
      </c>
      <c r="D120" t="s">
        <v>110</v>
      </c>
      <c r="E120" t="s">
        <v>688</v>
      </c>
      <c r="F120" t="s">
        <v>11</v>
      </c>
      <c r="G120" t="s">
        <v>686</v>
      </c>
      <c r="H120" s="1">
        <v>20877</v>
      </c>
      <c r="I120" t="s">
        <v>687</v>
      </c>
      <c r="J120" t="s">
        <v>689</v>
      </c>
      <c r="N120" t="str">
        <f>Staff_Data[[#This Row],[Staff_DD]]</f>
        <v>Hornblower|Goldilocks|589 535 418</v>
      </c>
    </row>
    <row r="121" spans="1:14" x14ac:dyDescent="0.45">
      <c r="A121" t="str">
        <f t="shared" si="1"/>
        <v>Took-Took|Celendine|374 125 029</v>
      </c>
      <c r="B121" t="s">
        <v>690</v>
      </c>
      <c r="C121" t="s">
        <v>691</v>
      </c>
      <c r="D121" t="s">
        <v>208</v>
      </c>
      <c r="E121" t="s">
        <v>694</v>
      </c>
      <c r="F121" t="s">
        <v>11</v>
      </c>
      <c r="G121" t="s">
        <v>692</v>
      </c>
      <c r="H121" s="1">
        <v>29989</v>
      </c>
      <c r="I121" t="s">
        <v>693</v>
      </c>
      <c r="J121" t="s">
        <v>695</v>
      </c>
      <c r="N121" t="str">
        <f>Staff_Data[[#This Row],[Staff_DD]]</f>
        <v>Took-Took|Celendine|374 125 029</v>
      </c>
    </row>
    <row r="122" spans="1:14" x14ac:dyDescent="0.45">
      <c r="A122" t="str">
        <f t="shared" si="1"/>
        <v>Took-Took|Odo|132 091 380</v>
      </c>
      <c r="B122" t="s">
        <v>696</v>
      </c>
      <c r="C122" t="s">
        <v>697</v>
      </c>
      <c r="D122" t="s">
        <v>208</v>
      </c>
      <c r="E122" t="s">
        <v>700</v>
      </c>
      <c r="F122" t="s">
        <v>26</v>
      </c>
      <c r="G122" t="s">
        <v>698</v>
      </c>
      <c r="H122" s="1">
        <v>29235</v>
      </c>
      <c r="I122" t="s">
        <v>699</v>
      </c>
      <c r="J122" t="s">
        <v>425</v>
      </c>
      <c r="N122" t="str">
        <f>Staff_Data[[#This Row],[Staff_DD]]</f>
        <v>Took-Took|Odo|132 091 380</v>
      </c>
    </row>
    <row r="123" spans="1:14" x14ac:dyDescent="0.45">
      <c r="A123" t="str">
        <f t="shared" si="1"/>
        <v>Burrowes|Mentha|066 145 780</v>
      </c>
      <c r="B123" t="s">
        <v>701</v>
      </c>
      <c r="C123" t="s">
        <v>702</v>
      </c>
      <c r="D123" t="s">
        <v>74</v>
      </c>
      <c r="E123" t="s">
        <v>705</v>
      </c>
      <c r="F123" t="s">
        <v>11</v>
      </c>
      <c r="G123" t="s">
        <v>703</v>
      </c>
      <c r="H123" s="1">
        <v>30806</v>
      </c>
      <c r="I123" t="s">
        <v>704</v>
      </c>
      <c r="J123" t="s">
        <v>64</v>
      </c>
      <c r="N123" t="str">
        <f>Staff_Data[[#This Row],[Staff_DD]]</f>
        <v>Burrowes|Mentha|066 145 780</v>
      </c>
    </row>
    <row r="124" spans="1:14" x14ac:dyDescent="0.45">
      <c r="A124" t="str">
        <f t="shared" si="1"/>
        <v>Sackville-Baggins|Isengrim|259 467 975</v>
      </c>
      <c r="B124" t="s">
        <v>706</v>
      </c>
      <c r="C124" t="s">
        <v>707</v>
      </c>
      <c r="D124" t="s">
        <v>284</v>
      </c>
      <c r="E124" t="s">
        <v>710</v>
      </c>
      <c r="F124" t="s">
        <v>26</v>
      </c>
      <c r="G124" t="s">
        <v>708</v>
      </c>
      <c r="H124" s="1">
        <v>23095</v>
      </c>
      <c r="I124" t="s">
        <v>709</v>
      </c>
      <c r="J124" t="s">
        <v>711</v>
      </c>
      <c r="N124" t="str">
        <f>Staff_Data[[#This Row],[Staff_DD]]</f>
        <v>Sackville-Baggins|Isengrim|259 467 975</v>
      </c>
    </row>
    <row r="125" spans="1:14" x14ac:dyDescent="0.45">
      <c r="A125" t="str">
        <f t="shared" si="1"/>
        <v>Goodbody|Roderic|485 494 637</v>
      </c>
      <c r="B125" t="s">
        <v>712</v>
      </c>
      <c r="C125" t="s">
        <v>713</v>
      </c>
      <c r="D125" t="s">
        <v>486</v>
      </c>
      <c r="E125" t="s">
        <v>716</v>
      </c>
      <c r="F125" t="s">
        <v>26</v>
      </c>
      <c r="G125" t="s">
        <v>714</v>
      </c>
      <c r="H125" s="1">
        <v>16805</v>
      </c>
      <c r="I125" t="s">
        <v>715</v>
      </c>
      <c r="J125" t="s">
        <v>64</v>
      </c>
      <c r="N125" t="str">
        <f>Staff_Data[[#This Row],[Staff_DD]]</f>
        <v>Goodbody|Roderic|485 494 637</v>
      </c>
    </row>
    <row r="126" spans="1:14" x14ac:dyDescent="0.45">
      <c r="A126" t="str">
        <f t="shared" si="1"/>
        <v>Brandybuck|Hildigrim|394 663 785</v>
      </c>
      <c r="B126" t="s">
        <v>717</v>
      </c>
      <c r="C126" t="s">
        <v>718</v>
      </c>
      <c r="D126" t="s">
        <v>250</v>
      </c>
      <c r="E126" t="s">
        <v>720</v>
      </c>
      <c r="F126" t="s">
        <v>26</v>
      </c>
      <c r="G126" t="s">
        <v>719</v>
      </c>
      <c r="H126" s="1">
        <v>35764</v>
      </c>
      <c r="I126" t="s">
        <v>658</v>
      </c>
      <c r="J126" t="s">
        <v>683</v>
      </c>
      <c r="N126" t="str">
        <f>Staff_Data[[#This Row],[Staff_DD]]</f>
        <v>Brandybuck|Hildigrim|394 663 785</v>
      </c>
    </row>
    <row r="127" spans="1:14" x14ac:dyDescent="0.45">
      <c r="A127" t="str">
        <f t="shared" si="1"/>
        <v>Brockhouse|Goldilocks|742 575 327</v>
      </c>
      <c r="B127" t="s">
        <v>721</v>
      </c>
      <c r="C127" t="s">
        <v>685</v>
      </c>
      <c r="D127" t="s">
        <v>722</v>
      </c>
      <c r="E127" t="s">
        <v>725</v>
      </c>
      <c r="F127" t="s">
        <v>11</v>
      </c>
      <c r="G127" t="s">
        <v>723</v>
      </c>
      <c r="H127" s="1">
        <v>31599</v>
      </c>
      <c r="I127" t="s">
        <v>724</v>
      </c>
      <c r="J127" t="s">
        <v>64</v>
      </c>
      <c r="N127" t="str">
        <f>Staff_Data[[#This Row],[Staff_DD]]</f>
        <v>Brockhouse|Goldilocks|742 575 327</v>
      </c>
    </row>
    <row r="128" spans="1:14" x14ac:dyDescent="0.45">
      <c r="A128" t="str">
        <f t="shared" si="1"/>
        <v>Took-Took|Diamanda|535 120 786</v>
      </c>
      <c r="B128" t="s">
        <v>726</v>
      </c>
      <c r="C128" t="s">
        <v>159</v>
      </c>
      <c r="D128" t="s">
        <v>208</v>
      </c>
      <c r="E128" t="s">
        <v>729</v>
      </c>
      <c r="F128" t="s">
        <v>11</v>
      </c>
      <c r="G128" t="s">
        <v>727</v>
      </c>
      <c r="H128" s="1">
        <v>19061</v>
      </c>
      <c r="I128" t="s">
        <v>728</v>
      </c>
      <c r="J128" t="s">
        <v>730</v>
      </c>
      <c r="N128" t="str">
        <f>Staff_Data[[#This Row],[Staff_DD]]</f>
        <v>Took-Took|Diamanda|535 120 786</v>
      </c>
    </row>
    <row r="129" spans="1:14" x14ac:dyDescent="0.45">
      <c r="A129" t="str">
        <f t="shared" si="1"/>
        <v>Button|Gundabald|704 357 821</v>
      </c>
      <c r="B129" t="s">
        <v>731</v>
      </c>
      <c r="C129" t="s">
        <v>732</v>
      </c>
      <c r="D129" t="s">
        <v>233</v>
      </c>
      <c r="E129" t="s">
        <v>735</v>
      </c>
      <c r="F129" t="s">
        <v>26</v>
      </c>
      <c r="G129" t="s">
        <v>733</v>
      </c>
      <c r="H129" s="1">
        <v>18732</v>
      </c>
      <c r="I129" t="s">
        <v>734</v>
      </c>
      <c r="J129" t="s">
        <v>736</v>
      </c>
      <c r="N129" t="str">
        <f>Staff_Data[[#This Row],[Staff_DD]]</f>
        <v>Button|Gundabald|704 357 821</v>
      </c>
    </row>
    <row r="130" spans="1:14" x14ac:dyDescent="0.45">
      <c r="A130" t="str">
        <f t="shared" si="1"/>
        <v>Burrowes|Celendine|571 417 534</v>
      </c>
      <c r="B130" t="s">
        <v>737</v>
      </c>
      <c r="C130" t="s">
        <v>691</v>
      </c>
      <c r="D130" t="s">
        <v>74</v>
      </c>
      <c r="E130" t="s">
        <v>740</v>
      </c>
      <c r="F130" t="s">
        <v>11</v>
      </c>
      <c r="G130" t="s">
        <v>738</v>
      </c>
      <c r="H130" s="1">
        <v>24561</v>
      </c>
      <c r="I130" t="s">
        <v>739</v>
      </c>
      <c r="J130" t="s">
        <v>741</v>
      </c>
      <c r="N130" t="str">
        <f>Staff_Data[[#This Row],[Staff_DD]]</f>
        <v>Burrowes|Celendine|571 417 534</v>
      </c>
    </row>
    <row r="131" spans="1:14" x14ac:dyDescent="0.45">
      <c r="A131" t="str">
        <f t="shared" si="1"/>
        <v>Clayhanger|Odovacar|389 864 539</v>
      </c>
      <c r="B131" t="s">
        <v>742</v>
      </c>
      <c r="C131" t="s">
        <v>743</v>
      </c>
      <c r="D131" t="s">
        <v>10</v>
      </c>
      <c r="E131" t="s">
        <v>746</v>
      </c>
      <c r="F131" t="s">
        <v>26</v>
      </c>
      <c r="G131" t="s">
        <v>744</v>
      </c>
      <c r="H131" s="1">
        <v>15734</v>
      </c>
      <c r="I131" t="s">
        <v>745</v>
      </c>
      <c r="J131" t="s">
        <v>64</v>
      </c>
      <c r="N131" t="str">
        <f>Staff_Data[[#This Row],[Staff_DD]]</f>
        <v>Clayhanger|Odovacar|389 864 539</v>
      </c>
    </row>
    <row r="132" spans="1:14" x14ac:dyDescent="0.45">
      <c r="A132" t="str">
        <f t="shared" ref="A132:A195" si="2">D132&amp;"|"&amp;C132&amp;"|"&amp;B132</f>
        <v>Headstrong|Miranda|366 488 906</v>
      </c>
      <c r="B132" t="s">
        <v>747</v>
      </c>
      <c r="C132" t="s">
        <v>404</v>
      </c>
      <c r="D132" t="s">
        <v>46</v>
      </c>
      <c r="E132" t="s">
        <v>750</v>
      </c>
      <c r="F132" t="s">
        <v>11</v>
      </c>
      <c r="G132" t="s">
        <v>748</v>
      </c>
      <c r="H132" s="1">
        <v>12974</v>
      </c>
      <c r="I132" t="s">
        <v>749</v>
      </c>
      <c r="J132" t="s">
        <v>751</v>
      </c>
      <c r="N132" t="str">
        <f>Staff_Data[[#This Row],[Staff_DD]]</f>
        <v>Headstrong|Miranda|366 488 906</v>
      </c>
    </row>
    <row r="133" spans="1:14" x14ac:dyDescent="0.45">
      <c r="A133" t="str">
        <f t="shared" si="2"/>
        <v>Longhole|Briffo|613 055 136</v>
      </c>
      <c r="B133" t="s">
        <v>752</v>
      </c>
      <c r="C133" t="s">
        <v>219</v>
      </c>
      <c r="D133" t="s">
        <v>458</v>
      </c>
      <c r="E133" t="s">
        <v>755</v>
      </c>
      <c r="F133" t="s">
        <v>26</v>
      </c>
      <c r="G133" t="s">
        <v>753</v>
      </c>
      <c r="H133" s="1">
        <v>14578</v>
      </c>
      <c r="I133" t="s">
        <v>754</v>
      </c>
      <c r="J133" t="s">
        <v>756</v>
      </c>
      <c r="N133" t="str">
        <f>Staff_Data[[#This Row],[Staff_DD]]</f>
        <v>Longhole|Briffo|613 055 136</v>
      </c>
    </row>
    <row r="134" spans="1:14" x14ac:dyDescent="0.45">
      <c r="A134" t="str">
        <f t="shared" si="2"/>
        <v>Burrowes|Balbo|100 545 425</v>
      </c>
      <c r="B134" t="s">
        <v>757</v>
      </c>
      <c r="C134" t="s">
        <v>758</v>
      </c>
      <c r="D134" t="s">
        <v>74</v>
      </c>
      <c r="E134" t="s">
        <v>761</v>
      </c>
      <c r="F134" t="s">
        <v>26</v>
      </c>
      <c r="G134" t="s">
        <v>759</v>
      </c>
      <c r="H134" s="1">
        <v>30833</v>
      </c>
      <c r="I134" t="s">
        <v>760</v>
      </c>
      <c r="J134" t="s">
        <v>762</v>
      </c>
      <c r="N134" t="str">
        <f>Staff_Data[[#This Row],[Staff_DD]]</f>
        <v>Burrowes|Balbo|100 545 425</v>
      </c>
    </row>
    <row r="135" spans="1:14" x14ac:dyDescent="0.45">
      <c r="A135" t="str">
        <f t="shared" si="2"/>
        <v>Puddifoot|Razanur|191 980 028</v>
      </c>
      <c r="B135" t="s">
        <v>763</v>
      </c>
      <c r="C135" t="s">
        <v>764</v>
      </c>
      <c r="D135" t="s">
        <v>765</v>
      </c>
      <c r="E135" t="s">
        <v>767</v>
      </c>
      <c r="F135" t="s">
        <v>26</v>
      </c>
      <c r="G135" t="s">
        <v>766</v>
      </c>
      <c r="H135" s="1">
        <v>17619</v>
      </c>
      <c r="I135" t="s">
        <v>320</v>
      </c>
      <c r="J135" t="s">
        <v>768</v>
      </c>
      <c r="N135" t="str">
        <f>Staff_Data[[#This Row],[Staff_DD]]</f>
        <v>Puddifoot|Razanur|191 980 028</v>
      </c>
    </row>
    <row r="136" spans="1:14" x14ac:dyDescent="0.45">
      <c r="A136" t="str">
        <f t="shared" si="2"/>
        <v>Galbassi|Toby|511 167 306</v>
      </c>
      <c r="B136" t="s">
        <v>769</v>
      </c>
      <c r="C136" t="s">
        <v>277</v>
      </c>
      <c r="D136" t="s">
        <v>389</v>
      </c>
      <c r="E136" t="s">
        <v>772</v>
      </c>
      <c r="F136" t="s">
        <v>26</v>
      </c>
      <c r="G136" t="s">
        <v>770</v>
      </c>
      <c r="H136" s="1">
        <v>11836</v>
      </c>
      <c r="I136" t="s">
        <v>771</v>
      </c>
      <c r="J136" t="s">
        <v>773</v>
      </c>
      <c r="N136" t="str">
        <f>Staff_Data[[#This Row],[Staff_DD]]</f>
        <v>Galbassi|Toby|511 167 306</v>
      </c>
    </row>
    <row r="137" spans="1:14" x14ac:dyDescent="0.45">
      <c r="A137" t="str">
        <f t="shared" si="2"/>
        <v>Sandheaver|Fastolph|229 683 859</v>
      </c>
      <c r="B137" t="s">
        <v>774</v>
      </c>
      <c r="C137" t="s">
        <v>775</v>
      </c>
      <c r="D137" t="s">
        <v>116</v>
      </c>
      <c r="E137" t="s">
        <v>778</v>
      </c>
      <c r="F137" t="s">
        <v>26</v>
      </c>
      <c r="G137" t="s">
        <v>776</v>
      </c>
      <c r="H137" s="1">
        <v>32480</v>
      </c>
      <c r="I137" t="s">
        <v>777</v>
      </c>
      <c r="J137" t="s">
        <v>779</v>
      </c>
      <c r="N137" t="str">
        <f>Staff_Data[[#This Row],[Staff_DD]]</f>
        <v>Sandheaver|Fastolph|229 683 859</v>
      </c>
    </row>
    <row r="138" spans="1:14" x14ac:dyDescent="0.45">
      <c r="A138" t="str">
        <f t="shared" si="2"/>
        <v>Galbassi|Jessamine|670 269 174</v>
      </c>
      <c r="B138" t="s">
        <v>780</v>
      </c>
      <c r="C138" t="s">
        <v>781</v>
      </c>
      <c r="D138" t="s">
        <v>389</v>
      </c>
      <c r="E138" t="s">
        <v>784</v>
      </c>
      <c r="F138" t="s">
        <v>11</v>
      </c>
      <c r="G138" t="s">
        <v>782</v>
      </c>
      <c r="H138" s="1">
        <v>22691</v>
      </c>
      <c r="I138" t="s">
        <v>783</v>
      </c>
      <c r="J138" t="s">
        <v>64</v>
      </c>
      <c r="N138" t="str">
        <f>Staff_Data[[#This Row],[Staff_DD]]</f>
        <v>Galbassi|Jessamine|670 269 174</v>
      </c>
    </row>
    <row r="139" spans="1:14" x14ac:dyDescent="0.45">
      <c r="A139" t="str">
        <f t="shared" si="2"/>
        <v>Headstrong|Tanta|029 702 727</v>
      </c>
      <c r="B139" t="s">
        <v>785</v>
      </c>
      <c r="C139" t="s">
        <v>786</v>
      </c>
      <c r="D139" t="s">
        <v>46</v>
      </c>
      <c r="E139" t="s">
        <v>789</v>
      </c>
      <c r="F139" t="s">
        <v>11</v>
      </c>
      <c r="G139" t="s">
        <v>787</v>
      </c>
      <c r="H139" s="1">
        <v>35194</v>
      </c>
      <c r="I139" t="s">
        <v>788</v>
      </c>
      <c r="J139" t="s">
        <v>64</v>
      </c>
      <c r="N139" t="str">
        <f>Staff_Data[[#This Row],[Staff_DD]]</f>
        <v>Headstrong|Tanta|029 702 727</v>
      </c>
    </row>
    <row r="140" spans="1:14" x14ac:dyDescent="0.45">
      <c r="A140" t="str">
        <f t="shared" si="2"/>
        <v>Smallburrow|Mimosa|593 841 489</v>
      </c>
      <c r="B140" t="s">
        <v>790</v>
      </c>
      <c r="C140" t="s">
        <v>791</v>
      </c>
      <c r="D140" t="s">
        <v>226</v>
      </c>
      <c r="E140" t="s">
        <v>794</v>
      </c>
      <c r="F140" t="s">
        <v>11</v>
      </c>
      <c r="G140" t="s">
        <v>792</v>
      </c>
      <c r="H140" s="1">
        <v>19455</v>
      </c>
      <c r="I140" t="s">
        <v>793</v>
      </c>
      <c r="J140" t="s">
        <v>30</v>
      </c>
      <c r="N140" t="str">
        <f>Staff_Data[[#This Row],[Staff_DD]]</f>
        <v>Smallburrow|Mimosa|593 841 489</v>
      </c>
    </row>
    <row r="141" spans="1:14" x14ac:dyDescent="0.45">
      <c r="A141" t="str">
        <f t="shared" si="2"/>
        <v>Burrows|Chica |450 178 207</v>
      </c>
      <c r="B141" t="s">
        <v>795</v>
      </c>
      <c r="C141" t="s">
        <v>796</v>
      </c>
      <c r="D141" t="s">
        <v>185</v>
      </c>
      <c r="E141" t="s">
        <v>799</v>
      </c>
      <c r="F141" t="s">
        <v>11</v>
      </c>
      <c r="G141" t="s">
        <v>797</v>
      </c>
      <c r="H141" s="1">
        <v>14312</v>
      </c>
      <c r="I141" t="s">
        <v>798</v>
      </c>
      <c r="J141" t="s">
        <v>800</v>
      </c>
      <c r="N141" t="str">
        <f>Staff_Data[[#This Row],[Staff_DD]]</f>
        <v>Burrows|Chica |450 178 207</v>
      </c>
    </row>
    <row r="142" spans="1:14" x14ac:dyDescent="0.45">
      <c r="A142" t="str">
        <f t="shared" si="2"/>
        <v>Tunnelly|Belinda|207 276 734</v>
      </c>
      <c r="B142" t="s">
        <v>801</v>
      </c>
      <c r="C142" t="s">
        <v>802</v>
      </c>
      <c r="D142" t="s">
        <v>25</v>
      </c>
      <c r="E142" t="s">
        <v>805</v>
      </c>
      <c r="F142" t="s">
        <v>11</v>
      </c>
      <c r="G142" t="s">
        <v>803</v>
      </c>
      <c r="H142" s="1">
        <v>13187</v>
      </c>
      <c r="I142" t="s">
        <v>804</v>
      </c>
      <c r="J142" t="s">
        <v>85</v>
      </c>
      <c r="N142" t="str">
        <f>Staff_Data[[#This Row],[Staff_DD]]</f>
        <v>Tunnelly|Belinda|207 276 734</v>
      </c>
    </row>
    <row r="143" spans="1:14" x14ac:dyDescent="0.45">
      <c r="A143" t="str">
        <f t="shared" si="2"/>
        <v>Headstrong|Cornelia|125 876 367</v>
      </c>
      <c r="B143" t="s">
        <v>806</v>
      </c>
      <c r="C143" t="s">
        <v>184</v>
      </c>
      <c r="D143" t="s">
        <v>46</v>
      </c>
      <c r="E143" t="s">
        <v>809</v>
      </c>
      <c r="F143" t="s">
        <v>11</v>
      </c>
      <c r="G143" t="s">
        <v>807</v>
      </c>
      <c r="H143" s="1">
        <v>32652</v>
      </c>
      <c r="I143" t="s">
        <v>808</v>
      </c>
      <c r="J143" t="s">
        <v>810</v>
      </c>
      <c r="N143" t="str">
        <f>Staff_Data[[#This Row],[Staff_DD]]</f>
        <v>Headstrong|Cornelia|125 876 367</v>
      </c>
    </row>
    <row r="144" spans="1:14" x14ac:dyDescent="0.45">
      <c r="A144" t="str">
        <f t="shared" si="2"/>
        <v>Gawkroger|Arabella|727 024 028</v>
      </c>
      <c r="B144" t="s">
        <v>811</v>
      </c>
      <c r="C144" t="s">
        <v>812</v>
      </c>
      <c r="D144" t="s">
        <v>105</v>
      </c>
      <c r="E144" t="s">
        <v>815</v>
      </c>
      <c r="F144" t="s">
        <v>11</v>
      </c>
      <c r="G144" t="s">
        <v>813</v>
      </c>
      <c r="H144" s="1">
        <v>17621</v>
      </c>
      <c r="I144" t="s">
        <v>814</v>
      </c>
      <c r="J144" t="s">
        <v>64</v>
      </c>
      <c r="N144" t="str">
        <f>Staff_Data[[#This Row],[Staff_DD]]</f>
        <v>Gawkroger|Arabella|727 024 028</v>
      </c>
    </row>
    <row r="145" spans="1:14" x14ac:dyDescent="0.45">
      <c r="A145" t="str">
        <f t="shared" si="2"/>
        <v>Clayhanger|Matta|555 381 250</v>
      </c>
      <c r="B145" t="s">
        <v>816</v>
      </c>
      <c r="C145" t="s">
        <v>817</v>
      </c>
      <c r="D145" t="s">
        <v>10</v>
      </c>
      <c r="E145" t="s">
        <v>820</v>
      </c>
      <c r="F145" t="s">
        <v>26</v>
      </c>
      <c r="G145" t="s">
        <v>818</v>
      </c>
      <c r="H145" s="1">
        <v>19977</v>
      </c>
      <c r="I145" t="s">
        <v>819</v>
      </c>
      <c r="J145" t="s">
        <v>821</v>
      </c>
      <c r="N145" t="str">
        <f>Staff_Data[[#This Row],[Staff_DD]]</f>
        <v>Clayhanger|Matta|555 381 250</v>
      </c>
    </row>
    <row r="146" spans="1:14" x14ac:dyDescent="0.45">
      <c r="A146" t="str">
        <f t="shared" si="2"/>
        <v>Sackville|Eglantine|310 086 962</v>
      </c>
      <c r="B146" t="s">
        <v>822</v>
      </c>
      <c r="C146" t="s">
        <v>823</v>
      </c>
      <c r="D146" t="s">
        <v>663</v>
      </c>
      <c r="E146" t="s">
        <v>826</v>
      </c>
      <c r="F146" t="s">
        <v>11</v>
      </c>
      <c r="G146" t="s">
        <v>824</v>
      </c>
      <c r="H146" s="1">
        <v>32343</v>
      </c>
      <c r="I146" t="s">
        <v>825</v>
      </c>
      <c r="J146" t="s">
        <v>30</v>
      </c>
      <c r="N146" t="str">
        <f>Staff_Data[[#This Row],[Staff_DD]]</f>
        <v>Sackville|Eglantine|310 086 962</v>
      </c>
    </row>
    <row r="147" spans="1:14" x14ac:dyDescent="0.45">
      <c r="A147" t="str">
        <f t="shared" si="2"/>
        <v>Bolger|Drogo|307 354 977</v>
      </c>
      <c r="B147" t="s">
        <v>827</v>
      </c>
      <c r="C147" t="s">
        <v>377</v>
      </c>
      <c r="D147" t="s">
        <v>291</v>
      </c>
      <c r="E147" t="s">
        <v>829</v>
      </c>
      <c r="F147" t="s">
        <v>26</v>
      </c>
      <c r="G147" t="s">
        <v>828</v>
      </c>
      <c r="H147" s="1">
        <v>29392</v>
      </c>
      <c r="I147" t="s">
        <v>400</v>
      </c>
      <c r="J147" t="s">
        <v>830</v>
      </c>
      <c r="N147" t="str">
        <f>Staff_Data[[#This Row],[Staff_DD]]</f>
        <v>Bolger|Drogo|307 354 977</v>
      </c>
    </row>
    <row r="148" spans="1:14" x14ac:dyDescent="0.45">
      <c r="A148" t="str">
        <f t="shared" si="2"/>
        <v>Noakes|Everard|557 643 855</v>
      </c>
      <c r="B148" t="s">
        <v>831</v>
      </c>
      <c r="C148" t="s">
        <v>832</v>
      </c>
      <c r="D148" t="s">
        <v>595</v>
      </c>
      <c r="E148" t="s">
        <v>834</v>
      </c>
      <c r="F148" t="s">
        <v>26</v>
      </c>
      <c r="G148" t="s">
        <v>833</v>
      </c>
      <c r="H148" s="1">
        <v>29801</v>
      </c>
      <c r="I148" t="s">
        <v>616</v>
      </c>
      <c r="J148" t="s">
        <v>64</v>
      </c>
      <c r="N148" t="str">
        <f>Staff_Data[[#This Row],[Staff_DD]]</f>
        <v>Noakes|Everard|557 643 855</v>
      </c>
    </row>
    <row r="149" spans="1:14" x14ac:dyDescent="0.45">
      <c r="A149" t="str">
        <f t="shared" si="2"/>
        <v>Burrowes|Herugar|641 752 597</v>
      </c>
      <c r="B149" t="s">
        <v>835</v>
      </c>
      <c r="C149" t="s">
        <v>836</v>
      </c>
      <c r="D149" t="s">
        <v>74</v>
      </c>
      <c r="E149" t="s">
        <v>839</v>
      </c>
      <c r="F149" t="s">
        <v>26</v>
      </c>
      <c r="G149" t="s">
        <v>837</v>
      </c>
      <c r="H149" s="1">
        <v>31057</v>
      </c>
      <c r="I149" t="s">
        <v>838</v>
      </c>
      <c r="J149" t="s">
        <v>840</v>
      </c>
      <c r="N149" t="str">
        <f>Staff_Data[[#This Row],[Staff_DD]]</f>
        <v>Burrowes|Herugar|641 752 597</v>
      </c>
    </row>
    <row r="150" spans="1:14" x14ac:dyDescent="0.45">
      <c r="A150" t="str">
        <f t="shared" si="2"/>
        <v>Grubb|Amanda|593 609 373</v>
      </c>
      <c r="B150" t="s">
        <v>841</v>
      </c>
      <c r="C150" t="s">
        <v>842</v>
      </c>
      <c r="D150" t="s">
        <v>197</v>
      </c>
      <c r="E150" t="s">
        <v>845</v>
      </c>
      <c r="F150" t="s">
        <v>11</v>
      </c>
      <c r="G150" t="s">
        <v>843</v>
      </c>
      <c r="H150" s="1">
        <v>35678</v>
      </c>
      <c r="I150" t="s">
        <v>844</v>
      </c>
      <c r="J150" t="s">
        <v>71</v>
      </c>
      <c r="N150" t="str">
        <f>Staff_Data[[#This Row],[Staff_DD]]</f>
        <v>Grubb|Amanda|593 609 373</v>
      </c>
    </row>
    <row r="151" spans="1:14" x14ac:dyDescent="0.45">
      <c r="A151" t="str">
        <f t="shared" si="2"/>
        <v>Brandybuck|Peony|455 410 456</v>
      </c>
      <c r="B151" t="s">
        <v>846</v>
      </c>
      <c r="C151" t="s">
        <v>604</v>
      </c>
      <c r="D151" t="s">
        <v>250</v>
      </c>
      <c r="E151" t="s">
        <v>848</v>
      </c>
      <c r="F151" t="s">
        <v>11</v>
      </c>
      <c r="G151" t="s">
        <v>847</v>
      </c>
      <c r="H151" s="1">
        <v>26045</v>
      </c>
      <c r="I151" t="s">
        <v>592</v>
      </c>
      <c r="J151" t="s">
        <v>849</v>
      </c>
      <c r="N151" t="str">
        <f>Staff_Data[[#This Row],[Staff_DD]]</f>
        <v>Brandybuck|Peony|455 410 456</v>
      </c>
    </row>
    <row r="152" spans="1:14" x14ac:dyDescent="0.45">
      <c r="A152" t="str">
        <f t="shared" si="2"/>
        <v>Brandagamba|Wilibald|237 027 883</v>
      </c>
      <c r="B152" t="s">
        <v>850</v>
      </c>
      <c r="C152" t="s">
        <v>851</v>
      </c>
      <c r="D152" t="s">
        <v>378</v>
      </c>
      <c r="E152" t="s">
        <v>854</v>
      </c>
      <c r="F152" t="s">
        <v>26</v>
      </c>
      <c r="G152" t="s">
        <v>852</v>
      </c>
      <c r="H152" s="1">
        <v>18443</v>
      </c>
      <c r="I152" t="s">
        <v>853</v>
      </c>
      <c r="J152" t="s">
        <v>30</v>
      </c>
      <c r="N152" t="str">
        <f>Staff_Data[[#This Row],[Staff_DD]]</f>
        <v>Brandagamba|Wilibald|237 027 883</v>
      </c>
    </row>
    <row r="153" spans="1:14" x14ac:dyDescent="0.45">
      <c r="A153" t="str">
        <f t="shared" si="2"/>
        <v>Diggle|Primula|752 611 871</v>
      </c>
      <c r="B153" t="s">
        <v>855</v>
      </c>
      <c r="C153" t="s">
        <v>9</v>
      </c>
      <c r="D153" t="s">
        <v>856</v>
      </c>
      <c r="E153" t="s">
        <v>859</v>
      </c>
      <c r="F153" t="s">
        <v>11</v>
      </c>
      <c r="G153" t="s">
        <v>857</v>
      </c>
      <c r="H153" s="1">
        <v>21229</v>
      </c>
      <c r="I153" t="s">
        <v>858</v>
      </c>
      <c r="J153" t="s">
        <v>860</v>
      </c>
      <c r="N153" t="str">
        <f>Staff_Data[[#This Row],[Staff_DD]]</f>
        <v>Diggle|Primula|752 611 871</v>
      </c>
    </row>
    <row r="154" spans="1:14" x14ac:dyDescent="0.45">
      <c r="A154" t="str">
        <f t="shared" si="2"/>
        <v>Puddifoot|Fastred|762 864 551</v>
      </c>
      <c r="B154" t="s">
        <v>861</v>
      </c>
      <c r="C154" t="s">
        <v>862</v>
      </c>
      <c r="D154" t="s">
        <v>765</v>
      </c>
      <c r="E154" t="s">
        <v>865</v>
      </c>
      <c r="F154" t="s">
        <v>26</v>
      </c>
      <c r="G154" t="s">
        <v>863</v>
      </c>
      <c r="H154" s="1">
        <v>16852</v>
      </c>
      <c r="I154" t="s">
        <v>864</v>
      </c>
      <c r="J154" t="s">
        <v>30</v>
      </c>
      <c r="N154" t="str">
        <f>Staff_Data[[#This Row],[Staff_DD]]</f>
        <v>Puddifoot|Fastred|762 864 551</v>
      </c>
    </row>
    <row r="155" spans="1:14" x14ac:dyDescent="0.45">
      <c r="A155" t="str">
        <f t="shared" si="2"/>
        <v>Goldworthy|Camelia|407 093 269</v>
      </c>
      <c r="B155" t="s">
        <v>866</v>
      </c>
      <c r="C155" t="s">
        <v>867</v>
      </c>
      <c r="D155" t="s">
        <v>868</v>
      </c>
      <c r="E155" t="s">
        <v>871</v>
      </c>
      <c r="F155" t="s">
        <v>11</v>
      </c>
      <c r="G155" t="s">
        <v>869</v>
      </c>
      <c r="H155" s="1">
        <v>23672</v>
      </c>
      <c r="I155" t="s">
        <v>870</v>
      </c>
      <c r="J155" t="s">
        <v>425</v>
      </c>
      <c r="N155" t="str">
        <f>Staff_Data[[#This Row],[Staff_DD]]</f>
        <v>Goldworthy|Camelia|407 093 269</v>
      </c>
    </row>
    <row r="156" spans="1:14" x14ac:dyDescent="0.45">
      <c r="A156" t="str">
        <f t="shared" si="2"/>
        <v>Baggins|Valdemar|471 656 561</v>
      </c>
      <c r="B156" t="s">
        <v>872</v>
      </c>
      <c r="C156" t="s">
        <v>873</v>
      </c>
      <c r="D156" t="s">
        <v>153</v>
      </c>
      <c r="E156" t="s">
        <v>876</v>
      </c>
      <c r="F156" t="s">
        <v>26</v>
      </c>
      <c r="G156" t="s">
        <v>874</v>
      </c>
      <c r="H156" s="1">
        <v>35752</v>
      </c>
      <c r="I156" t="s">
        <v>875</v>
      </c>
      <c r="J156" t="s">
        <v>30</v>
      </c>
      <c r="N156" t="str">
        <f>Staff_Data[[#This Row],[Staff_DD]]</f>
        <v>Baggins|Valdemar|471 656 561</v>
      </c>
    </row>
    <row r="157" spans="1:14" x14ac:dyDescent="0.45">
      <c r="A157" t="str">
        <f t="shared" si="2"/>
        <v>Fairbairn|Toby|404 439 440</v>
      </c>
      <c r="B157" t="s">
        <v>877</v>
      </c>
      <c r="C157" t="s">
        <v>277</v>
      </c>
      <c r="D157" t="s">
        <v>147</v>
      </c>
      <c r="E157" t="s">
        <v>880</v>
      </c>
      <c r="F157" t="s">
        <v>26</v>
      </c>
      <c r="G157" t="s">
        <v>878</v>
      </c>
      <c r="H157" s="1">
        <v>20879</v>
      </c>
      <c r="I157" t="s">
        <v>879</v>
      </c>
      <c r="J157" t="s">
        <v>64</v>
      </c>
      <c r="N157" t="str">
        <f>Staff_Data[[#This Row],[Staff_DD]]</f>
        <v>Fairbairn|Toby|404 439 440</v>
      </c>
    </row>
    <row r="158" spans="1:14" x14ac:dyDescent="0.45">
      <c r="A158" t="str">
        <f t="shared" si="2"/>
        <v>Chubb|Priamus|015 057 607</v>
      </c>
      <c r="B158" t="s">
        <v>881</v>
      </c>
      <c r="C158" t="s">
        <v>882</v>
      </c>
      <c r="D158" t="s">
        <v>308</v>
      </c>
      <c r="E158" t="s">
        <v>885</v>
      </c>
      <c r="F158" t="s">
        <v>26</v>
      </c>
      <c r="G158" t="s">
        <v>883</v>
      </c>
      <c r="H158" s="1">
        <v>34255</v>
      </c>
      <c r="I158" t="s">
        <v>884</v>
      </c>
      <c r="J158" t="s">
        <v>30</v>
      </c>
      <c r="N158" t="str">
        <f>Staff_Data[[#This Row],[Staff_DD]]</f>
        <v>Chubb|Priamus|015 057 607</v>
      </c>
    </row>
    <row r="159" spans="1:14" x14ac:dyDescent="0.45">
      <c r="A159" t="str">
        <f t="shared" si="2"/>
        <v>Noakes|Primrose|121 848 402</v>
      </c>
      <c r="B159" t="s">
        <v>886</v>
      </c>
      <c r="C159" t="s">
        <v>673</v>
      </c>
      <c r="D159" t="s">
        <v>595</v>
      </c>
      <c r="E159" t="s">
        <v>889</v>
      </c>
      <c r="F159" t="s">
        <v>11</v>
      </c>
      <c r="G159" t="s">
        <v>887</v>
      </c>
      <c r="H159" s="1">
        <v>11860</v>
      </c>
      <c r="I159" t="s">
        <v>888</v>
      </c>
      <c r="J159" t="s">
        <v>890</v>
      </c>
      <c r="N159" t="str">
        <f>Staff_Data[[#This Row],[Staff_DD]]</f>
        <v>Noakes|Primrose|121 848 402</v>
      </c>
    </row>
    <row r="160" spans="1:14" x14ac:dyDescent="0.45">
      <c r="A160" t="str">
        <f t="shared" si="2"/>
        <v>Smallburrow|Blanco|121 613 764</v>
      </c>
      <c r="B160" t="s">
        <v>891</v>
      </c>
      <c r="C160" t="s">
        <v>73</v>
      </c>
      <c r="D160" t="s">
        <v>226</v>
      </c>
      <c r="E160" t="s">
        <v>894</v>
      </c>
      <c r="F160" t="s">
        <v>26</v>
      </c>
      <c r="G160" t="s">
        <v>892</v>
      </c>
      <c r="H160" s="1">
        <v>22427</v>
      </c>
      <c r="I160" t="s">
        <v>893</v>
      </c>
      <c r="J160" t="s">
        <v>30</v>
      </c>
      <c r="N160" t="str">
        <f>Staff_Data[[#This Row],[Staff_DD]]</f>
        <v>Smallburrow|Blanco|121 613 764</v>
      </c>
    </row>
    <row r="161" spans="1:14" x14ac:dyDescent="0.45">
      <c r="A161" t="str">
        <f t="shared" si="2"/>
        <v>Gammidge|Alfrida|161 463 062</v>
      </c>
      <c r="B161" t="s">
        <v>895</v>
      </c>
      <c r="C161" t="s">
        <v>134</v>
      </c>
      <c r="D161" t="s">
        <v>18</v>
      </c>
      <c r="E161" t="s">
        <v>898</v>
      </c>
      <c r="F161" t="s">
        <v>11</v>
      </c>
      <c r="G161" t="s">
        <v>896</v>
      </c>
      <c r="H161" s="1">
        <v>18836</v>
      </c>
      <c r="I161" t="s">
        <v>897</v>
      </c>
      <c r="J161" t="s">
        <v>711</v>
      </c>
      <c r="N161" t="str">
        <f>Staff_Data[[#This Row],[Staff_DD]]</f>
        <v>Gammidge|Alfrida|161 463 062</v>
      </c>
    </row>
    <row r="162" spans="1:14" x14ac:dyDescent="0.45">
      <c r="A162" t="str">
        <f t="shared" si="2"/>
        <v>Gawkroger|Yolanda|612 496 539</v>
      </c>
      <c r="B162" t="s">
        <v>899</v>
      </c>
      <c r="C162" t="s">
        <v>900</v>
      </c>
      <c r="D162" t="s">
        <v>105</v>
      </c>
      <c r="E162" t="s">
        <v>902</v>
      </c>
      <c r="F162" t="s">
        <v>11</v>
      </c>
      <c r="G162" t="s">
        <v>901</v>
      </c>
      <c r="H162" s="1">
        <v>26970</v>
      </c>
      <c r="I162" t="s">
        <v>35</v>
      </c>
      <c r="J162" t="s">
        <v>85</v>
      </c>
      <c r="N162" t="str">
        <f>Staff_Data[[#This Row],[Staff_DD]]</f>
        <v>Gawkroger|Yolanda|612 496 539</v>
      </c>
    </row>
    <row r="163" spans="1:14" x14ac:dyDescent="0.45">
      <c r="A163" t="str">
        <f t="shared" si="2"/>
        <v>Rumble|Töbi|665 126 595</v>
      </c>
      <c r="B163" t="s">
        <v>903</v>
      </c>
      <c r="C163" t="s">
        <v>904</v>
      </c>
      <c r="D163" t="s">
        <v>642</v>
      </c>
      <c r="E163" t="s">
        <v>294</v>
      </c>
      <c r="F163" t="s">
        <v>26</v>
      </c>
      <c r="G163" t="s">
        <v>905</v>
      </c>
      <c r="H163" s="1">
        <v>24436</v>
      </c>
      <c r="I163" t="s">
        <v>193</v>
      </c>
      <c r="J163" t="s">
        <v>906</v>
      </c>
      <c r="N163" t="str">
        <f>Staff_Data[[#This Row],[Staff_DD]]</f>
        <v>Rumble|Töbi|665 126 595</v>
      </c>
    </row>
    <row r="164" spans="1:14" x14ac:dyDescent="0.45">
      <c r="A164" t="str">
        <f t="shared" si="2"/>
        <v>Chubb|Nick|727 442 311</v>
      </c>
      <c r="B164" t="s">
        <v>907</v>
      </c>
      <c r="C164" t="s">
        <v>535</v>
      </c>
      <c r="D164" t="s">
        <v>308</v>
      </c>
      <c r="E164" t="s">
        <v>910</v>
      </c>
      <c r="F164" t="s">
        <v>26</v>
      </c>
      <c r="G164" t="s">
        <v>908</v>
      </c>
      <c r="H164" s="1">
        <v>32674</v>
      </c>
      <c r="I164" t="s">
        <v>909</v>
      </c>
      <c r="J164" t="s">
        <v>71</v>
      </c>
      <c r="N164" t="str">
        <f>Staff_Data[[#This Row],[Staff_DD]]</f>
        <v>Chubb|Nick|727 442 311</v>
      </c>
    </row>
    <row r="165" spans="1:14" x14ac:dyDescent="0.45">
      <c r="A165" t="str">
        <f t="shared" si="2"/>
        <v>Gamgee|Pamphila|435 841 358</v>
      </c>
      <c r="B165" t="s">
        <v>911</v>
      </c>
      <c r="C165" t="s">
        <v>912</v>
      </c>
      <c r="D165" t="s">
        <v>433</v>
      </c>
      <c r="E165" t="s">
        <v>915</v>
      </c>
      <c r="F165" t="s">
        <v>11</v>
      </c>
      <c r="G165" t="s">
        <v>913</v>
      </c>
      <c r="H165" s="1">
        <v>12088</v>
      </c>
      <c r="I165" t="s">
        <v>914</v>
      </c>
      <c r="J165" t="s">
        <v>916</v>
      </c>
      <c r="N165" t="str">
        <f>Staff_Data[[#This Row],[Staff_DD]]</f>
        <v>Gamgee|Pamphila|435 841 358</v>
      </c>
    </row>
    <row r="166" spans="1:14" x14ac:dyDescent="0.45">
      <c r="A166" t="str">
        <f t="shared" si="2"/>
        <v>Burrowes|Pansy|113 078 810</v>
      </c>
      <c r="B166" t="s">
        <v>917</v>
      </c>
      <c r="C166" t="s">
        <v>393</v>
      </c>
      <c r="D166" t="s">
        <v>74</v>
      </c>
      <c r="E166" t="s">
        <v>919</v>
      </c>
      <c r="F166" t="s">
        <v>11</v>
      </c>
      <c r="G166" t="s">
        <v>918</v>
      </c>
      <c r="H166" s="1">
        <v>21918</v>
      </c>
      <c r="I166" t="s">
        <v>749</v>
      </c>
      <c r="J166" t="s">
        <v>920</v>
      </c>
      <c r="N166" t="str">
        <f>Staff_Data[[#This Row],[Staff_DD]]</f>
        <v>Burrowes|Pansy|113 078 810</v>
      </c>
    </row>
    <row r="167" spans="1:14" x14ac:dyDescent="0.45">
      <c r="A167" t="str">
        <f t="shared" si="2"/>
        <v>Gardner|Amethyst|484 425 194</v>
      </c>
      <c r="B167" t="s">
        <v>921</v>
      </c>
      <c r="C167" t="s">
        <v>922</v>
      </c>
      <c r="D167" t="s">
        <v>40</v>
      </c>
      <c r="E167" t="s">
        <v>925</v>
      </c>
      <c r="F167" t="s">
        <v>11</v>
      </c>
      <c r="G167" t="s">
        <v>923</v>
      </c>
      <c r="H167" s="1">
        <v>24162</v>
      </c>
      <c r="I167" t="s">
        <v>924</v>
      </c>
      <c r="J167" t="s">
        <v>926</v>
      </c>
      <c r="N167" t="str">
        <f>Staff_Data[[#This Row],[Staff_DD]]</f>
        <v>Gardner|Amethyst|484 425 194</v>
      </c>
    </row>
    <row r="168" spans="1:14" x14ac:dyDescent="0.45">
      <c r="A168" t="str">
        <f t="shared" si="2"/>
        <v>Goodchild|Gerda|272 914 375</v>
      </c>
      <c r="B168" t="s">
        <v>927</v>
      </c>
      <c r="C168" t="s">
        <v>302</v>
      </c>
      <c r="D168" t="s">
        <v>421</v>
      </c>
      <c r="E168" t="s">
        <v>930</v>
      </c>
      <c r="F168" t="s">
        <v>11</v>
      </c>
      <c r="G168" t="s">
        <v>928</v>
      </c>
      <c r="H168" s="1">
        <v>19445</v>
      </c>
      <c r="I168" t="s">
        <v>929</v>
      </c>
      <c r="J168" t="s">
        <v>931</v>
      </c>
      <c r="N168" t="str">
        <f>Staff_Data[[#This Row],[Staff_DD]]</f>
        <v>Goodchild|Gerda|272 914 375</v>
      </c>
    </row>
    <row r="169" spans="1:14" x14ac:dyDescent="0.45">
      <c r="A169" t="str">
        <f t="shared" si="2"/>
        <v>Greenhand|Myrtle|336 027 776</v>
      </c>
      <c r="B169" t="s">
        <v>932</v>
      </c>
      <c r="C169" t="s">
        <v>647</v>
      </c>
      <c r="D169" t="s">
        <v>67</v>
      </c>
      <c r="E169" t="s">
        <v>935</v>
      </c>
      <c r="F169" t="s">
        <v>11</v>
      </c>
      <c r="G169" t="s">
        <v>933</v>
      </c>
      <c r="H169" s="1">
        <v>34587</v>
      </c>
      <c r="I169" t="s">
        <v>934</v>
      </c>
      <c r="J169" t="s">
        <v>602</v>
      </c>
      <c r="N169" t="str">
        <f>Staff_Data[[#This Row],[Staff_DD]]</f>
        <v>Greenhand|Myrtle|336 027 776</v>
      </c>
    </row>
    <row r="170" spans="1:14" x14ac:dyDescent="0.45">
      <c r="A170" t="str">
        <f t="shared" si="2"/>
        <v>Bunce|Alberic|313 365 215</v>
      </c>
      <c r="B170" t="s">
        <v>936</v>
      </c>
      <c r="C170" t="s">
        <v>937</v>
      </c>
      <c r="D170" t="s">
        <v>33</v>
      </c>
      <c r="E170" t="s">
        <v>940</v>
      </c>
      <c r="F170" t="s">
        <v>26</v>
      </c>
      <c r="G170" t="s">
        <v>938</v>
      </c>
      <c r="H170" s="1">
        <v>31406</v>
      </c>
      <c r="I170" t="s">
        <v>939</v>
      </c>
      <c r="J170" t="s">
        <v>64</v>
      </c>
      <c r="N170" t="str">
        <f>Staff_Data[[#This Row],[Staff_DD]]</f>
        <v>Bunce|Alberic|313 365 215</v>
      </c>
    </row>
    <row r="171" spans="1:14" x14ac:dyDescent="0.45">
      <c r="A171" t="str">
        <f t="shared" si="2"/>
        <v>Greenhand|Rosa|586 770 687</v>
      </c>
      <c r="B171" t="s">
        <v>941</v>
      </c>
      <c r="C171" t="s">
        <v>146</v>
      </c>
      <c r="D171" t="s">
        <v>67</v>
      </c>
      <c r="E171" t="s">
        <v>944</v>
      </c>
      <c r="F171" t="s">
        <v>11</v>
      </c>
      <c r="G171" t="s">
        <v>942</v>
      </c>
      <c r="H171" s="1">
        <v>16845</v>
      </c>
      <c r="I171" t="s">
        <v>943</v>
      </c>
      <c r="J171" t="s">
        <v>334</v>
      </c>
      <c r="N171" t="str">
        <f>Staff_Data[[#This Row],[Staff_DD]]</f>
        <v>Greenhand|Rosa|586 770 687</v>
      </c>
    </row>
    <row r="172" spans="1:14" x14ac:dyDescent="0.45">
      <c r="A172" t="str">
        <f t="shared" si="2"/>
        <v>Fairbairn|Ranugad|473 242 261</v>
      </c>
      <c r="B172" t="s">
        <v>945</v>
      </c>
      <c r="C172" t="s">
        <v>946</v>
      </c>
      <c r="D172" t="s">
        <v>147</v>
      </c>
      <c r="E172" t="s">
        <v>948</v>
      </c>
      <c r="F172" t="s">
        <v>26</v>
      </c>
      <c r="G172" t="s">
        <v>947</v>
      </c>
      <c r="H172" s="1">
        <v>12274</v>
      </c>
      <c r="I172" t="s">
        <v>343</v>
      </c>
      <c r="J172" t="s">
        <v>288</v>
      </c>
      <c r="N172" t="str">
        <f>Staff_Data[[#This Row],[Staff_DD]]</f>
        <v>Fairbairn|Ranugad|473 242 261</v>
      </c>
    </row>
    <row r="173" spans="1:14" x14ac:dyDescent="0.45">
      <c r="A173" t="str">
        <f t="shared" si="2"/>
        <v>Brockhouse|Hildigard|384 322 855</v>
      </c>
      <c r="B173" t="s">
        <v>949</v>
      </c>
      <c r="C173" t="s">
        <v>950</v>
      </c>
      <c r="D173" t="s">
        <v>722</v>
      </c>
      <c r="E173" t="s">
        <v>953</v>
      </c>
      <c r="F173" t="s">
        <v>26</v>
      </c>
      <c r="G173" t="s">
        <v>951</v>
      </c>
      <c r="H173" s="1">
        <v>20255</v>
      </c>
      <c r="I173" t="s">
        <v>952</v>
      </c>
      <c r="J173" t="s">
        <v>954</v>
      </c>
      <c r="N173" t="str">
        <f>Staff_Data[[#This Row],[Staff_DD]]</f>
        <v>Brockhouse|Hildigard|384 322 855</v>
      </c>
    </row>
    <row r="174" spans="1:14" x14ac:dyDescent="0.45">
      <c r="A174" t="str">
        <f t="shared" si="2"/>
        <v>Sackville|Asphodel|351 835 038</v>
      </c>
      <c r="B174" t="s">
        <v>955</v>
      </c>
      <c r="C174" t="s">
        <v>956</v>
      </c>
      <c r="D174" t="s">
        <v>663</v>
      </c>
      <c r="E174" t="s">
        <v>959</v>
      </c>
      <c r="F174" t="s">
        <v>11</v>
      </c>
      <c r="G174" t="s">
        <v>957</v>
      </c>
      <c r="H174" s="1">
        <v>19920</v>
      </c>
      <c r="I174" t="s">
        <v>958</v>
      </c>
      <c r="J174" t="s">
        <v>71</v>
      </c>
      <c r="N174" t="str">
        <f>Staff_Data[[#This Row],[Staff_DD]]</f>
        <v>Sackville|Asphodel|351 835 038</v>
      </c>
    </row>
    <row r="175" spans="1:14" x14ac:dyDescent="0.45">
      <c r="A175" t="str">
        <f t="shared" si="2"/>
        <v>Maggot|Lavinia|105 358 519</v>
      </c>
      <c r="B175" t="s">
        <v>960</v>
      </c>
      <c r="C175" t="s">
        <v>585</v>
      </c>
      <c r="D175" t="s">
        <v>262</v>
      </c>
      <c r="E175" t="s">
        <v>963</v>
      </c>
      <c r="F175" t="s">
        <v>11</v>
      </c>
      <c r="G175" t="s">
        <v>961</v>
      </c>
      <c r="H175" s="1">
        <v>20408</v>
      </c>
      <c r="I175" t="s">
        <v>962</v>
      </c>
      <c r="J175" t="s">
        <v>964</v>
      </c>
      <c r="N175" t="str">
        <f>Staff_Data[[#This Row],[Staff_DD]]</f>
        <v>Maggot|Lavinia|105 358 519</v>
      </c>
    </row>
    <row r="176" spans="1:14" x14ac:dyDescent="0.45">
      <c r="A176" t="str">
        <f t="shared" si="2"/>
        <v>Boffin|Pansy|480 319 854</v>
      </c>
      <c r="B176" t="s">
        <v>965</v>
      </c>
      <c r="C176" t="s">
        <v>393</v>
      </c>
      <c r="D176" t="s">
        <v>81</v>
      </c>
      <c r="E176" t="s">
        <v>968</v>
      </c>
      <c r="F176" t="s">
        <v>11</v>
      </c>
      <c r="G176" t="s">
        <v>966</v>
      </c>
      <c r="H176" s="1">
        <v>13709</v>
      </c>
      <c r="I176" t="s">
        <v>967</v>
      </c>
      <c r="J176" t="s">
        <v>663</v>
      </c>
      <c r="N176" t="str">
        <f>Staff_Data[[#This Row],[Staff_DD]]</f>
        <v>Boffin|Pansy|480 319 854</v>
      </c>
    </row>
    <row r="177" spans="1:14" x14ac:dyDescent="0.45">
      <c r="A177" t="str">
        <f t="shared" si="2"/>
        <v>Clayhanger|Cora|162 245 856</v>
      </c>
      <c r="B177" t="s">
        <v>969</v>
      </c>
      <c r="C177" t="s">
        <v>970</v>
      </c>
      <c r="D177" t="s">
        <v>10</v>
      </c>
      <c r="E177" t="s">
        <v>973</v>
      </c>
      <c r="F177" t="s">
        <v>11</v>
      </c>
      <c r="G177" t="s">
        <v>971</v>
      </c>
      <c r="H177" s="1">
        <v>16154</v>
      </c>
      <c r="I177" t="s">
        <v>972</v>
      </c>
      <c r="J177" t="s">
        <v>334</v>
      </c>
      <c r="N177" t="str">
        <f>Staff_Data[[#This Row],[Staff_DD]]</f>
        <v>Clayhanger|Cora|162 245 856</v>
      </c>
    </row>
    <row r="178" spans="1:14" x14ac:dyDescent="0.45">
      <c r="A178" t="str">
        <f t="shared" si="2"/>
        <v>Noakes|Amethyst|169 695 459</v>
      </c>
      <c r="B178" t="s">
        <v>974</v>
      </c>
      <c r="C178" t="s">
        <v>922</v>
      </c>
      <c r="D178" t="s">
        <v>595</v>
      </c>
      <c r="E178" t="s">
        <v>977</v>
      </c>
      <c r="F178" t="s">
        <v>11</v>
      </c>
      <c r="G178" t="s">
        <v>975</v>
      </c>
      <c r="H178" s="1">
        <v>34937</v>
      </c>
      <c r="I178" t="s">
        <v>976</v>
      </c>
      <c r="J178" t="s">
        <v>978</v>
      </c>
      <c r="N178" t="str">
        <f>Staff_Data[[#This Row],[Staff_DD]]</f>
        <v>Noakes|Amethyst|169 695 459</v>
      </c>
    </row>
    <row r="179" spans="1:14" x14ac:dyDescent="0.45">
      <c r="A179" t="str">
        <f t="shared" si="2"/>
        <v>Hornblower|Caradas|358 061 158</v>
      </c>
      <c r="B179" t="s">
        <v>979</v>
      </c>
      <c r="C179" t="s">
        <v>256</v>
      </c>
      <c r="D179" t="s">
        <v>110</v>
      </c>
      <c r="E179" t="s">
        <v>982</v>
      </c>
      <c r="F179" t="s">
        <v>26</v>
      </c>
      <c r="G179" t="s">
        <v>980</v>
      </c>
      <c r="H179" s="1">
        <v>28247</v>
      </c>
      <c r="I179" t="s">
        <v>981</v>
      </c>
      <c r="J179" t="s">
        <v>983</v>
      </c>
      <c r="N179" t="str">
        <f>Staff_Data[[#This Row],[Staff_DD]]</f>
        <v>Hornblower|Caradas|358 061 158</v>
      </c>
    </row>
    <row r="180" spans="1:14" x14ac:dyDescent="0.45">
      <c r="A180" t="str">
        <f t="shared" si="2"/>
        <v>Bracegirdle|Miranda|062 034 376</v>
      </c>
      <c r="B180" t="s">
        <v>984</v>
      </c>
      <c r="C180" t="s">
        <v>404</v>
      </c>
      <c r="D180" t="s">
        <v>469</v>
      </c>
      <c r="E180" t="s">
        <v>987</v>
      </c>
      <c r="F180" t="s">
        <v>11</v>
      </c>
      <c r="G180" t="s">
        <v>985</v>
      </c>
      <c r="H180" s="1">
        <v>30043</v>
      </c>
      <c r="I180" t="s">
        <v>986</v>
      </c>
      <c r="J180" t="s">
        <v>711</v>
      </c>
      <c r="N180" t="str">
        <f>Staff_Data[[#This Row],[Staff_DD]]</f>
        <v>Bracegirdle|Miranda|062 034 376</v>
      </c>
    </row>
    <row r="181" spans="1:14" x14ac:dyDescent="0.45">
      <c r="A181" t="str">
        <f t="shared" si="2"/>
        <v>Bolger|Prima|013 920 988</v>
      </c>
      <c r="B181" t="s">
        <v>988</v>
      </c>
      <c r="C181" t="s">
        <v>989</v>
      </c>
      <c r="D181" t="s">
        <v>291</v>
      </c>
      <c r="E181" t="s">
        <v>992</v>
      </c>
      <c r="F181" t="s">
        <v>11</v>
      </c>
      <c r="G181" t="s">
        <v>990</v>
      </c>
      <c r="H181" s="1">
        <v>23831</v>
      </c>
      <c r="I181" t="s">
        <v>991</v>
      </c>
      <c r="J181" t="s">
        <v>993</v>
      </c>
      <c r="N181" t="str">
        <f>Staff_Data[[#This Row],[Staff_DD]]</f>
        <v>Bolger|Prima|013 920 988</v>
      </c>
    </row>
    <row r="182" spans="1:14" x14ac:dyDescent="0.45">
      <c r="A182" t="str">
        <f t="shared" si="2"/>
        <v>Boffin|Elanor|043 503 325</v>
      </c>
      <c r="B182" t="s">
        <v>994</v>
      </c>
      <c r="C182" t="s">
        <v>995</v>
      </c>
      <c r="D182" t="s">
        <v>81</v>
      </c>
      <c r="E182" t="s">
        <v>998</v>
      </c>
      <c r="F182" t="s">
        <v>11</v>
      </c>
      <c r="G182" t="s">
        <v>996</v>
      </c>
      <c r="H182" s="1">
        <v>15983</v>
      </c>
      <c r="I182" t="s">
        <v>997</v>
      </c>
      <c r="J182" t="s">
        <v>999</v>
      </c>
      <c r="N182" t="str">
        <f>Staff_Data[[#This Row],[Staff_DD]]</f>
        <v>Boffin|Elanor|043 503 325</v>
      </c>
    </row>
    <row r="183" spans="1:14" x14ac:dyDescent="0.45">
      <c r="A183" t="str">
        <f t="shared" si="2"/>
        <v>Underhill|Rosa|640 253 787</v>
      </c>
      <c r="B183" t="s">
        <v>1000</v>
      </c>
      <c r="C183" t="s">
        <v>146</v>
      </c>
      <c r="D183" t="s">
        <v>60</v>
      </c>
      <c r="E183" t="s">
        <v>1003</v>
      </c>
      <c r="F183" t="s">
        <v>11</v>
      </c>
      <c r="G183" t="s">
        <v>1001</v>
      </c>
      <c r="H183" s="1">
        <v>31809</v>
      </c>
      <c r="I183" t="s">
        <v>1002</v>
      </c>
      <c r="J183" t="s">
        <v>964</v>
      </c>
      <c r="N183" t="str">
        <f>Staff_Data[[#This Row],[Staff_DD]]</f>
        <v>Underhill|Rosa|640 253 787</v>
      </c>
    </row>
    <row r="184" spans="1:14" x14ac:dyDescent="0.45">
      <c r="A184" t="str">
        <f t="shared" si="2"/>
        <v>Hornblower|Fortinbras|246 256 150</v>
      </c>
      <c r="B184" t="s">
        <v>1004</v>
      </c>
      <c r="C184" t="s">
        <v>225</v>
      </c>
      <c r="D184" t="s">
        <v>110</v>
      </c>
      <c r="E184" t="s">
        <v>1006</v>
      </c>
      <c r="F184" t="s">
        <v>26</v>
      </c>
      <c r="G184" t="s">
        <v>1005</v>
      </c>
      <c r="H184" s="1">
        <v>12987</v>
      </c>
      <c r="I184" t="s">
        <v>505</v>
      </c>
      <c r="J184" t="s">
        <v>85</v>
      </c>
      <c r="N184" t="str">
        <f>Staff_Data[[#This Row],[Staff_DD]]</f>
        <v>Hornblower|Fortinbras|246 256 150</v>
      </c>
    </row>
    <row r="185" spans="1:14" x14ac:dyDescent="0.45">
      <c r="A185" t="str">
        <f t="shared" si="2"/>
        <v>Longhole|Faramir|040 174 369</v>
      </c>
      <c r="B185" t="s">
        <v>1007</v>
      </c>
      <c r="C185" t="s">
        <v>1008</v>
      </c>
      <c r="D185" t="s">
        <v>458</v>
      </c>
      <c r="E185" t="s">
        <v>1011</v>
      </c>
      <c r="F185" t="s">
        <v>26</v>
      </c>
      <c r="G185" t="s">
        <v>1009</v>
      </c>
      <c r="H185" s="1">
        <v>13374</v>
      </c>
      <c r="I185" t="s">
        <v>1010</v>
      </c>
      <c r="J185" t="s">
        <v>334</v>
      </c>
      <c r="N185" t="str">
        <f>Staff_Data[[#This Row],[Staff_DD]]</f>
        <v>Longhole|Faramir|040 174 369</v>
      </c>
    </row>
    <row r="186" spans="1:14" x14ac:dyDescent="0.45">
      <c r="A186" t="str">
        <f t="shared" si="2"/>
        <v>Goldworthy|Jessamine|392 605 135</v>
      </c>
      <c r="B186" t="s">
        <v>1012</v>
      </c>
      <c r="C186" t="s">
        <v>781</v>
      </c>
      <c r="D186" t="s">
        <v>868</v>
      </c>
      <c r="E186" t="s">
        <v>1014</v>
      </c>
      <c r="F186" t="s">
        <v>11</v>
      </c>
      <c r="G186" t="s">
        <v>1013</v>
      </c>
      <c r="H186" s="1">
        <v>27264</v>
      </c>
      <c r="I186" t="s">
        <v>423</v>
      </c>
      <c r="J186" t="s">
        <v>139</v>
      </c>
      <c r="N186" t="str">
        <f>Staff_Data[[#This Row],[Staff_DD]]</f>
        <v>Goldworthy|Jessamine|392 605 135</v>
      </c>
    </row>
    <row r="187" spans="1:14" x14ac:dyDescent="0.45">
      <c r="A187" t="str">
        <f t="shared" si="2"/>
        <v>Burrowes|Rosa|150 007 359</v>
      </c>
      <c r="B187" t="s">
        <v>1015</v>
      </c>
      <c r="C187" t="s">
        <v>146</v>
      </c>
      <c r="D187" t="s">
        <v>74</v>
      </c>
      <c r="E187" t="s">
        <v>1018</v>
      </c>
      <c r="F187" t="s">
        <v>11</v>
      </c>
      <c r="G187" t="s">
        <v>1016</v>
      </c>
      <c r="H187" s="1">
        <v>17174</v>
      </c>
      <c r="I187" t="s">
        <v>1017</v>
      </c>
      <c r="J187" t="s">
        <v>64</v>
      </c>
      <c r="N187" t="str">
        <f>Staff_Data[[#This Row],[Staff_DD]]</f>
        <v>Burrowes|Rosa|150 007 359</v>
      </c>
    </row>
    <row r="188" spans="1:14" x14ac:dyDescent="0.45">
      <c r="A188" t="str">
        <f t="shared" si="2"/>
        <v>Zaragamba|Togo|239 156 680</v>
      </c>
      <c r="B188" t="s">
        <v>1019</v>
      </c>
      <c r="C188" t="s">
        <v>1020</v>
      </c>
      <c r="D188" t="s">
        <v>1021</v>
      </c>
      <c r="E188" t="s">
        <v>1023</v>
      </c>
      <c r="F188" t="s">
        <v>26</v>
      </c>
      <c r="G188" t="s">
        <v>1022</v>
      </c>
      <c r="H188" s="1">
        <v>29248</v>
      </c>
      <c r="I188" t="s">
        <v>572</v>
      </c>
      <c r="J188" t="s">
        <v>64</v>
      </c>
      <c r="N188" t="str">
        <f>Staff_Data[[#This Row],[Staff_DD]]</f>
        <v>Zaragamba|Togo|239 156 680</v>
      </c>
    </row>
    <row r="189" spans="1:14" x14ac:dyDescent="0.45">
      <c r="A189" t="str">
        <f t="shared" si="2"/>
        <v>Took-Took|Mentha|744 287 236</v>
      </c>
      <c r="B189" t="s">
        <v>1024</v>
      </c>
      <c r="C189" t="s">
        <v>702</v>
      </c>
      <c r="D189" t="s">
        <v>208</v>
      </c>
      <c r="E189" t="s">
        <v>1027</v>
      </c>
      <c r="F189" t="s">
        <v>11</v>
      </c>
      <c r="G189" t="s">
        <v>1025</v>
      </c>
      <c r="H189" s="1">
        <v>20841</v>
      </c>
      <c r="I189" t="s">
        <v>1026</v>
      </c>
      <c r="J189" t="s">
        <v>1028</v>
      </c>
      <c r="N189" t="str">
        <f>Staff_Data[[#This Row],[Staff_DD]]</f>
        <v>Took-Took|Mentha|744 287 236</v>
      </c>
    </row>
    <row r="190" spans="1:14" x14ac:dyDescent="0.45">
      <c r="A190" t="str">
        <f t="shared" si="2"/>
        <v>Baggins|Rhoda|581 020 278</v>
      </c>
      <c r="B190" t="s">
        <v>1029</v>
      </c>
      <c r="C190" t="s">
        <v>1030</v>
      </c>
      <c r="D190" t="s">
        <v>153</v>
      </c>
      <c r="E190" t="s">
        <v>1032</v>
      </c>
      <c r="F190" t="s">
        <v>11</v>
      </c>
      <c r="G190" t="s">
        <v>1031</v>
      </c>
      <c r="H190" s="1">
        <v>18320</v>
      </c>
      <c r="I190" t="s">
        <v>537</v>
      </c>
      <c r="J190" t="s">
        <v>64</v>
      </c>
      <c r="N190" t="str">
        <f>Staff_Data[[#This Row],[Staff_DD]]</f>
        <v>Baggins|Rhoda|581 020 278</v>
      </c>
    </row>
    <row r="191" spans="1:14" x14ac:dyDescent="0.45">
      <c r="A191" t="str">
        <f t="shared" si="2"/>
        <v>Brandybuck|Fastred|320 774 680</v>
      </c>
      <c r="B191" t="s">
        <v>1033</v>
      </c>
      <c r="C191" t="s">
        <v>862</v>
      </c>
      <c r="D191" t="s">
        <v>250</v>
      </c>
      <c r="E191" t="s">
        <v>1036</v>
      </c>
      <c r="F191" t="s">
        <v>26</v>
      </c>
      <c r="G191" t="s">
        <v>1034</v>
      </c>
      <c r="H191" s="1">
        <v>35143</v>
      </c>
      <c r="I191" t="s">
        <v>1035</v>
      </c>
      <c r="J191" t="s">
        <v>1037</v>
      </c>
      <c r="N191" t="str">
        <f>Staff_Data[[#This Row],[Staff_DD]]</f>
        <v>Brandybuck|Fastred|320 774 680</v>
      </c>
    </row>
    <row r="192" spans="1:14" x14ac:dyDescent="0.45">
      <c r="A192" t="str">
        <f t="shared" si="2"/>
        <v>Longhole|Cornelia|107 831 679</v>
      </c>
      <c r="B192" t="s">
        <v>1038</v>
      </c>
      <c r="C192" t="s">
        <v>184</v>
      </c>
      <c r="D192" t="s">
        <v>458</v>
      </c>
      <c r="E192" t="s">
        <v>720</v>
      </c>
      <c r="F192" t="s">
        <v>11</v>
      </c>
      <c r="G192" t="s">
        <v>1039</v>
      </c>
      <c r="H192" s="1">
        <v>33305</v>
      </c>
      <c r="I192" t="s">
        <v>1040</v>
      </c>
      <c r="J192" t="s">
        <v>1041</v>
      </c>
      <c r="N192" t="str">
        <f>Staff_Data[[#This Row],[Staff_DD]]</f>
        <v>Longhole|Cornelia|107 831 679</v>
      </c>
    </row>
    <row r="193" spans="1:14" x14ac:dyDescent="0.45">
      <c r="A193" t="str">
        <f t="shared" si="2"/>
        <v>Brownlock|Pansy|759 928 534</v>
      </c>
      <c r="B193" t="s">
        <v>1042</v>
      </c>
      <c r="C193" t="s">
        <v>393</v>
      </c>
      <c r="D193" t="s">
        <v>359</v>
      </c>
      <c r="E193" t="s">
        <v>1045</v>
      </c>
      <c r="F193" t="s">
        <v>11</v>
      </c>
      <c r="G193" t="s">
        <v>1043</v>
      </c>
      <c r="H193" s="1">
        <v>27450</v>
      </c>
      <c r="I193" t="s">
        <v>1044</v>
      </c>
      <c r="J193" t="s">
        <v>1046</v>
      </c>
      <c r="N193" t="str">
        <f>Staff_Data[[#This Row],[Staff_DD]]</f>
        <v>Brownlock|Pansy|759 928 534</v>
      </c>
    </row>
    <row r="194" spans="1:14" x14ac:dyDescent="0.45">
      <c r="A194" t="str">
        <f t="shared" si="2"/>
        <v>Hornblower|Melilot|060 806 692</v>
      </c>
      <c r="B194" t="s">
        <v>1047</v>
      </c>
      <c r="C194" t="s">
        <v>1048</v>
      </c>
      <c r="D194" t="s">
        <v>110</v>
      </c>
      <c r="E194" t="s">
        <v>1051</v>
      </c>
      <c r="F194" t="s">
        <v>11</v>
      </c>
      <c r="G194" t="s">
        <v>1049</v>
      </c>
      <c r="H194" s="1">
        <v>18071</v>
      </c>
      <c r="I194" t="s">
        <v>1050</v>
      </c>
      <c r="J194" t="s">
        <v>1052</v>
      </c>
      <c r="N194" t="str">
        <f>Staff_Data[[#This Row],[Staff_DD]]</f>
        <v>Hornblower|Melilot|060 806 692</v>
      </c>
    </row>
    <row r="195" spans="1:14" x14ac:dyDescent="0.45">
      <c r="A195" t="str">
        <f t="shared" si="2"/>
        <v>Maggot|May|481 843 209</v>
      </c>
      <c r="B195" t="s">
        <v>1053</v>
      </c>
      <c r="C195" t="s">
        <v>590</v>
      </c>
      <c r="D195" t="s">
        <v>262</v>
      </c>
      <c r="E195" t="s">
        <v>1055</v>
      </c>
      <c r="F195" t="s">
        <v>11</v>
      </c>
      <c r="G195" t="s">
        <v>1054</v>
      </c>
      <c r="H195" s="1">
        <v>20137</v>
      </c>
      <c r="I195" t="s">
        <v>279</v>
      </c>
      <c r="J195" t="s">
        <v>1056</v>
      </c>
      <c r="N195" t="str">
        <f>Staff_Data[[#This Row],[Staff_DD]]</f>
        <v>Maggot|May|481 843 209</v>
      </c>
    </row>
    <row r="196" spans="1:14" x14ac:dyDescent="0.45">
      <c r="A196" t="str">
        <f t="shared" ref="A196:A252" si="3">D196&amp;"|"&amp;C196&amp;"|"&amp;B196</f>
        <v>Gawkroger|Gloriana|750 866 949</v>
      </c>
      <c r="B196" t="s">
        <v>1057</v>
      </c>
      <c r="C196" t="s">
        <v>575</v>
      </c>
      <c r="D196" t="s">
        <v>105</v>
      </c>
      <c r="E196" t="s">
        <v>1060</v>
      </c>
      <c r="F196" t="s">
        <v>11</v>
      </c>
      <c r="G196" t="s">
        <v>1058</v>
      </c>
      <c r="H196" s="1">
        <v>16778</v>
      </c>
      <c r="I196" t="s">
        <v>1059</v>
      </c>
      <c r="J196" t="s">
        <v>103</v>
      </c>
      <c r="N196" t="str">
        <f>Staff_Data[[#This Row],[Staff_DD]]</f>
        <v>Gawkroger|Gloriana|750 866 949</v>
      </c>
    </row>
    <row r="197" spans="1:14" x14ac:dyDescent="0.45">
      <c r="A197" t="str">
        <f t="shared" si="3"/>
        <v>Diggle|Mentha|273 949 032</v>
      </c>
      <c r="B197" t="s">
        <v>1061</v>
      </c>
      <c r="C197" t="s">
        <v>702</v>
      </c>
      <c r="D197" t="s">
        <v>856</v>
      </c>
      <c r="E197" t="s">
        <v>1063</v>
      </c>
      <c r="F197" t="s">
        <v>11</v>
      </c>
      <c r="G197" t="s">
        <v>1062</v>
      </c>
      <c r="H197" s="1">
        <v>34507</v>
      </c>
      <c r="I197" t="s">
        <v>622</v>
      </c>
      <c r="J197" t="s">
        <v>1064</v>
      </c>
      <c r="N197" t="str">
        <f>Staff_Data[[#This Row],[Staff_DD]]</f>
        <v>Diggle|Mentha|273 949 032</v>
      </c>
    </row>
    <row r="198" spans="1:14" x14ac:dyDescent="0.45">
      <c r="A198" t="str">
        <f t="shared" si="3"/>
        <v>Puddifoot|Jolly|098 419 799</v>
      </c>
      <c r="B198" t="s">
        <v>1065</v>
      </c>
      <c r="C198" t="s">
        <v>1066</v>
      </c>
      <c r="D198" t="s">
        <v>765</v>
      </c>
      <c r="E198" t="s">
        <v>1069</v>
      </c>
      <c r="F198" t="s">
        <v>26</v>
      </c>
      <c r="G198" t="s">
        <v>1067</v>
      </c>
      <c r="H198" s="1">
        <v>20158</v>
      </c>
      <c r="I198" t="s">
        <v>1068</v>
      </c>
      <c r="J198" t="s">
        <v>1070</v>
      </c>
      <c r="N198" t="str">
        <f>Staff_Data[[#This Row],[Staff_DD]]</f>
        <v>Puddifoot|Jolly|098 419 799</v>
      </c>
    </row>
    <row r="199" spans="1:14" x14ac:dyDescent="0.45">
      <c r="A199" t="str">
        <f t="shared" si="3"/>
        <v>Grubb|Bowman|765 550 215</v>
      </c>
      <c r="B199" t="s">
        <v>1071</v>
      </c>
      <c r="C199" t="s">
        <v>1072</v>
      </c>
      <c r="D199" t="s">
        <v>197</v>
      </c>
      <c r="E199" t="s">
        <v>1075</v>
      </c>
      <c r="F199" t="s">
        <v>26</v>
      </c>
      <c r="G199" t="s">
        <v>1073</v>
      </c>
      <c r="H199" s="1">
        <v>36127</v>
      </c>
      <c r="I199" t="s">
        <v>1074</v>
      </c>
      <c r="J199" t="s">
        <v>64</v>
      </c>
      <c r="N199" t="str">
        <f>Staff_Data[[#This Row],[Staff_DD]]</f>
        <v>Grubb|Bowman|765 550 215</v>
      </c>
    </row>
    <row r="200" spans="1:14" x14ac:dyDescent="0.45">
      <c r="A200" t="str">
        <f t="shared" si="3"/>
        <v>Hogpen|Salvia|141 431 841</v>
      </c>
      <c r="B200" t="s">
        <v>1076</v>
      </c>
      <c r="C200" t="s">
        <v>1077</v>
      </c>
      <c r="D200" t="s">
        <v>128</v>
      </c>
      <c r="E200" t="s">
        <v>1080</v>
      </c>
      <c r="F200" t="s">
        <v>11</v>
      </c>
      <c r="G200" t="s">
        <v>1078</v>
      </c>
      <c r="H200" s="1">
        <v>26656</v>
      </c>
      <c r="I200" t="s">
        <v>1079</v>
      </c>
      <c r="J200" t="s">
        <v>103</v>
      </c>
      <c r="N200" t="str">
        <f>Staff_Data[[#This Row],[Staff_DD]]</f>
        <v>Hogpen|Salvia|141 431 841</v>
      </c>
    </row>
    <row r="201" spans="1:14" x14ac:dyDescent="0.45">
      <c r="A201" t="str">
        <f t="shared" si="3"/>
        <v>Diggle|Brutus|069 256 220</v>
      </c>
      <c r="B201" t="s">
        <v>1081</v>
      </c>
      <c r="C201" t="s">
        <v>1082</v>
      </c>
      <c r="D201" t="s">
        <v>856</v>
      </c>
      <c r="E201" t="s">
        <v>1085</v>
      </c>
      <c r="F201" t="s">
        <v>26</v>
      </c>
      <c r="G201" t="s">
        <v>1083</v>
      </c>
      <c r="H201" s="1">
        <v>14094</v>
      </c>
      <c r="I201" t="s">
        <v>1084</v>
      </c>
      <c r="J201" t="s">
        <v>71</v>
      </c>
      <c r="N201" t="str">
        <f>Staff_Data[[#This Row],[Staff_DD]]</f>
        <v>Diggle|Brutus|069 256 220</v>
      </c>
    </row>
    <row r="202" spans="1:14" x14ac:dyDescent="0.45">
      <c r="A202" t="str">
        <f t="shared" si="3"/>
        <v>Galbassi|Timba|046 815 783</v>
      </c>
      <c r="B202" t="s">
        <v>1086</v>
      </c>
      <c r="C202" t="s">
        <v>24</v>
      </c>
      <c r="D202" t="s">
        <v>389</v>
      </c>
      <c r="E202" t="s">
        <v>1089</v>
      </c>
      <c r="F202" t="s">
        <v>26</v>
      </c>
      <c r="G202" t="s">
        <v>1087</v>
      </c>
      <c r="H202" s="1">
        <v>34977</v>
      </c>
      <c r="I202" t="s">
        <v>1088</v>
      </c>
      <c r="J202" t="s">
        <v>78</v>
      </c>
      <c r="N202" t="str">
        <f>Staff_Data[[#This Row],[Staff_DD]]</f>
        <v>Galbassi|Timba|046 815 783</v>
      </c>
    </row>
    <row r="203" spans="1:14" x14ac:dyDescent="0.45">
      <c r="A203" t="str">
        <f t="shared" si="3"/>
        <v>Brandybuck|Malva|023 155 369</v>
      </c>
      <c r="B203" t="s">
        <v>1090</v>
      </c>
      <c r="C203" t="s">
        <v>1091</v>
      </c>
      <c r="D203" t="s">
        <v>250</v>
      </c>
      <c r="E203" t="s">
        <v>1094</v>
      </c>
      <c r="F203" t="s">
        <v>11</v>
      </c>
      <c r="G203" t="s">
        <v>1092</v>
      </c>
      <c r="H203" s="1">
        <v>14602</v>
      </c>
      <c r="I203" t="s">
        <v>1093</v>
      </c>
      <c r="J203" t="s">
        <v>334</v>
      </c>
      <c r="N203" t="str">
        <f>Staff_Data[[#This Row],[Staff_DD]]</f>
        <v>Brandybuck|Malva|023 155 369</v>
      </c>
    </row>
    <row r="204" spans="1:14" x14ac:dyDescent="0.45">
      <c r="A204" t="str">
        <f t="shared" si="3"/>
        <v>Hayward|Jessamine|041 369 877</v>
      </c>
      <c r="B204" t="s">
        <v>1095</v>
      </c>
      <c r="C204" t="s">
        <v>781</v>
      </c>
      <c r="D204" t="s">
        <v>1096</v>
      </c>
      <c r="E204" t="s">
        <v>1099</v>
      </c>
      <c r="F204" t="s">
        <v>11</v>
      </c>
      <c r="G204" t="s">
        <v>1097</v>
      </c>
      <c r="H204" s="1">
        <v>16808</v>
      </c>
      <c r="I204" t="s">
        <v>1098</v>
      </c>
      <c r="J204" t="s">
        <v>1100</v>
      </c>
      <c r="N204" t="str">
        <f>Staff_Data[[#This Row],[Staff_DD]]</f>
        <v>Hayward|Jessamine|041 369 877</v>
      </c>
    </row>
    <row r="205" spans="1:14" x14ac:dyDescent="0.45">
      <c r="A205" t="str">
        <f t="shared" si="3"/>
        <v>Greenhand|Meriadoc|214 234 601</v>
      </c>
      <c r="B205" t="s">
        <v>1101</v>
      </c>
      <c r="C205" t="s">
        <v>179</v>
      </c>
      <c r="D205" t="s">
        <v>67</v>
      </c>
      <c r="E205" t="s">
        <v>1104</v>
      </c>
      <c r="F205" t="s">
        <v>26</v>
      </c>
      <c r="G205" t="s">
        <v>1102</v>
      </c>
      <c r="H205" s="1">
        <v>26028</v>
      </c>
      <c r="I205" t="s">
        <v>1103</v>
      </c>
      <c r="J205" t="s">
        <v>1105</v>
      </c>
      <c r="N205" t="str">
        <f>Staff_Data[[#This Row],[Staff_DD]]</f>
        <v>Greenhand|Meriadoc|214 234 601</v>
      </c>
    </row>
    <row r="206" spans="1:14" x14ac:dyDescent="0.45">
      <c r="A206" t="str">
        <f t="shared" si="3"/>
        <v>Tûk|Matta|366 307 957</v>
      </c>
      <c r="B206" t="s">
        <v>1106</v>
      </c>
      <c r="C206" t="s">
        <v>817</v>
      </c>
      <c r="D206" t="s">
        <v>141</v>
      </c>
      <c r="E206" t="s">
        <v>1109</v>
      </c>
      <c r="F206" t="s">
        <v>26</v>
      </c>
      <c r="G206" t="s">
        <v>1107</v>
      </c>
      <c r="H206" s="1">
        <v>13237</v>
      </c>
      <c r="I206" t="s">
        <v>1108</v>
      </c>
      <c r="J206" t="s">
        <v>1110</v>
      </c>
      <c r="N206" t="str">
        <f>Staff_Data[[#This Row],[Staff_DD]]</f>
        <v>Tûk|Matta|366 307 957</v>
      </c>
    </row>
    <row r="207" spans="1:14" x14ac:dyDescent="0.45">
      <c r="A207" t="str">
        <f t="shared" si="3"/>
        <v>Baggins|Belladonna|668 026 131</v>
      </c>
      <c r="B207" t="s">
        <v>1111</v>
      </c>
      <c r="C207" t="s">
        <v>625</v>
      </c>
      <c r="D207" t="s">
        <v>153</v>
      </c>
      <c r="E207" t="s">
        <v>1114</v>
      </c>
      <c r="F207" t="s">
        <v>11</v>
      </c>
      <c r="G207" t="s">
        <v>1112</v>
      </c>
      <c r="H207" s="1">
        <v>31795</v>
      </c>
      <c r="I207" t="s">
        <v>1113</v>
      </c>
      <c r="J207" t="s">
        <v>1115</v>
      </c>
      <c r="N207" t="str">
        <f>Staff_Data[[#This Row],[Staff_DD]]</f>
        <v>Baggins|Belladonna|668 026 131</v>
      </c>
    </row>
    <row r="208" spans="1:14" x14ac:dyDescent="0.45">
      <c r="A208" t="str">
        <f t="shared" si="3"/>
        <v>Noakes|Athanaric|037 507 985</v>
      </c>
      <c r="B208" t="s">
        <v>1116</v>
      </c>
      <c r="C208" t="s">
        <v>1117</v>
      </c>
      <c r="D208" t="s">
        <v>595</v>
      </c>
      <c r="E208" t="s">
        <v>1119</v>
      </c>
      <c r="F208" t="s">
        <v>26</v>
      </c>
      <c r="G208" t="s">
        <v>1118</v>
      </c>
      <c r="H208" s="1">
        <v>34223</v>
      </c>
      <c r="I208" t="s">
        <v>162</v>
      </c>
      <c r="J208" t="s">
        <v>1120</v>
      </c>
      <c r="N208" t="str">
        <f>Staff_Data[[#This Row],[Staff_DD]]</f>
        <v>Noakes|Athanaric|037 507 985</v>
      </c>
    </row>
    <row r="209" spans="1:14" x14ac:dyDescent="0.45">
      <c r="A209" t="str">
        <f t="shared" si="3"/>
        <v>Chubb|Linda|159 467 315</v>
      </c>
      <c r="B209" t="s">
        <v>1121</v>
      </c>
      <c r="C209" t="s">
        <v>503</v>
      </c>
      <c r="D209" t="s">
        <v>308</v>
      </c>
      <c r="E209" t="s">
        <v>1124</v>
      </c>
      <c r="F209" t="s">
        <v>11</v>
      </c>
      <c r="G209" t="s">
        <v>1122</v>
      </c>
      <c r="H209" s="1">
        <v>22140</v>
      </c>
      <c r="I209" t="s">
        <v>1123</v>
      </c>
      <c r="J209" t="s">
        <v>64</v>
      </c>
      <c r="N209" t="str">
        <f>Staff_Data[[#This Row],[Staff_DD]]</f>
        <v>Chubb|Linda|159 467 315</v>
      </c>
    </row>
    <row r="210" spans="1:14" x14ac:dyDescent="0.45">
      <c r="A210" t="str">
        <f t="shared" si="3"/>
        <v>Zaragamba|Balbo|759 410 822</v>
      </c>
      <c r="B210" t="s">
        <v>1125</v>
      </c>
      <c r="C210" t="s">
        <v>758</v>
      </c>
      <c r="D210" t="s">
        <v>1021</v>
      </c>
      <c r="E210" t="s">
        <v>1127</v>
      </c>
      <c r="F210" t="s">
        <v>26</v>
      </c>
      <c r="G210" t="s">
        <v>1126</v>
      </c>
      <c r="H210" s="1">
        <v>17138</v>
      </c>
      <c r="I210" t="s">
        <v>320</v>
      </c>
      <c r="J210" t="s">
        <v>711</v>
      </c>
      <c r="N210" t="str">
        <f>Staff_Data[[#This Row],[Staff_DD]]</f>
        <v>Zaragamba|Balbo|759 410 822</v>
      </c>
    </row>
    <row r="211" spans="1:14" x14ac:dyDescent="0.45">
      <c r="A211" t="str">
        <f t="shared" si="3"/>
        <v>Took-Took|Poppy|668 862 436</v>
      </c>
      <c r="B211" t="s">
        <v>1128</v>
      </c>
      <c r="C211" t="s">
        <v>520</v>
      </c>
      <c r="D211" t="s">
        <v>208</v>
      </c>
      <c r="E211" t="s">
        <v>1131</v>
      </c>
      <c r="F211" t="s">
        <v>11</v>
      </c>
      <c r="G211" t="s">
        <v>1129</v>
      </c>
      <c r="H211" s="1">
        <v>33510</v>
      </c>
      <c r="I211" t="s">
        <v>1130</v>
      </c>
      <c r="J211" t="s">
        <v>1132</v>
      </c>
      <c r="N211" t="str">
        <f>Staff_Data[[#This Row],[Staff_DD]]</f>
        <v>Took-Took|Poppy|668 862 436</v>
      </c>
    </row>
    <row r="212" spans="1:14" x14ac:dyDescent="0.45">
      <c r="A212" t="str">
        <f t="shared" si="3"/>
        <v>Chubb-Baggins|Savanna|617 476 890</v>
      </c>
      <c r="B212" t="s">
        <v>1133</v>
      </c>
      <c r="C212" t="s">
        <v>152</v>
      </c>
      <c r="D212" t="s">
        <v>337</v>
      </c>
      <c r="E212" t="s">
        <v>746</v>
      </c>
      <c r="F212" t="s">
        <v>11</v>
      </c>
      <c r="G212" t="s">
        <v>1134</v>
      </c>
      <c r="H212" s="1">
        <v>12677</v>
      </c>
      <c r="I212" t="s">
        <v>1135</v>
      </c>
      <c r="J212" t="s">
        <v>741</v>
      </c>
      <c r="N212" t="str">
        <f>Staff_Data[[#This Row],[Staff_DD]]</f>
        <v>Chubb-Baggins|Savanna|617 476 890</v>
      </c>
    </row>
    <row r="213" spans="1:14" x14ac:dyDescent="0.45">
      <c r="A213" t="str">
        <f t="shared" si="3"/>
        <v>Longhole|Malva|330 568 833</v>
      </c>
      <c r="B213" t="s">
        <v>1136</v>
      </c>
      <c r="C213" t="s">
        <v>1091</v>
      </c>
      <c r="D213" t="s">
        <v>458</v>
      </c>
      <c r="E213" t="s">
        <v>1139</v>
      </c>
      <c r="F213" t="s">
        <v>11</v>
      </c>
      <c r="G213" t="s">
        <v>1137</v>
      </c>
      <c r="H213" s="1">
        <v>26610</v>
      </c>
      <c r="I213" t="s">
        <v>1138</v>
      </c>
      <c r="J213" t="s">
        <v>1140</v>
      </c>
      <c r="N213" t="str">
        <f>Staff_Data[[#This Row],[Staff_DD]]</f>
        <v>Longhole|Malva|330 568 833</v>
      </c>
    </row>
    <row r="214" spans="1:14" x14ac:dyDescent="0.45">
      <c r="A214" t="str">
        <f t="shared" si="3"/>
        <v>Tûk|Tim|434 860 250</v>
      </c>
      <c r="B214" t="s">
        <v>1141</v>
      </c>
      <c r="C214" t="s">
        <v>1142</v>
      </c>
      <c r="D214" t="s">
        <v>141</v>
      </c>
      <c r="E214" t="s">
        <v>1145</v>
      </c>
      <c r="F214" t="s">
        <v>26</v>
      </c>
      <c r="G214" t="s">
        <v>1143</v>
      </c>
      <c r="H214" s="1">
        <v>17834</v>
      </c>
      <c r="I214" t="s">
        <v>1144</v>
      </c>
      <c r="J214" t="s">
        <v>64</v>
      </c>
      <c r="N214" t="str">
        <f>Staff_Data[[#This Row],[Staff_DD]]</f>
        <v>Tûk|Tim|434 860 250</v>
      </c>
    </row>
    <row r="215" spans="1:14" x14ac:dyDescent="0.45">
      <c r="A215" t="str">
        <f t="shared" si="3"/>
        <v>Fairbairn|Amalda|495 072 282</v>
      </c>
      <c r="B215" t="s">
        <v>1146</v>
      </c>
      <c r="C215" t="s">
        <v>1147</v>
      </c>
      <c r="D215" t="s">
        <v>147</v>
      </c>
      <c r="E215" t="s">
        <v>1150</v>
      </c>
      <c r="F215" t="s">
        <v>11</v>
      </c>
      <c r="G215" t="s">
        <v>1148</v>
      </c>
      <c r="H215" s="1">
        <v>17986</v>
      </c>
      <c r="I215" t="s">
        <v>1149</v>
      </c>
      <c r="J215" t="s">
        <v>518</v>
      </c>
      <c r="N215" t="str">
        <f>Staff_Data[[#This Row],[Staff_DD]]</f>
        <v>Fairbairn|Amalda|495 072 282</v>
      </c>
    </row>
    <row r="216" spans="1:14" x14ac:dyDescent="0.45">
      <c r="A216" t="str">
        <f t="shared" si="3"/>
        <v>Longhole|Bodo|436 706 618</v>
      </c>
      <c r="B216" t="s">
        <v>1151</v>
      </c>
      <c r="C216" t="s">
        <v>1152</v>
      </c>
      <c r="D216" t="s">
        <v>458</v>
      </c>
      <c r="E216" t="s">
        <v>1155</v>
      </c>
      <c r="F216" t="s">
        <v>26</v>
      </c>
      <c r="G216" t="s">
        <v>1153</v>
      </c>
      <c r="H216" s="1">
        <v>24925</v>
      </c>
      <c r="I216" t="s">
        <v>1154</v>
      </c>
      <c r="J216" t="s">
        <v>1156</v>
      </c>
      <c r="N216" t="str">
        <f>Staff_Data[[#This Row],[Staff_DD]]</f>
        <v>Longhole|Bodo|436 706 618</v>
      </c>
    </row>
    <row r="217" spans="1:14" x14ac:dyDescent="0.45">
      <c r="A217" t="str">
        <f t="shared" si="3"/>
        <v>Gardner|Marmaduc|010 612 133</v>
      </c>
      <c r="B217" t="s">
        <v>1157</v>
      </c>
      <c r="C217" t="s">
        <v>1158</v>
      </c>
      <c r="D217" t="s">
        <v>40</v>
      </c>
      <c r="E217" t="s">
        <v>1161</v>
      </c>
      <c r="F217" t="s">
        <v>26</v>
      </c>
      <c r="G217" t="s">
        <v>1159</v>
      </c>
      <c r="H217" s="1">
        <v>21524</v>
      </c>
      <c r="I217" t="s">
        <v>1160</v>
      </c>
      <c r="J217" t="s">
        <v>85</v>
      </c>
      <c r="N217" t="str">
        <f>Staff_Data[[#This Row],[Staff_DD]]</f>
        <v>Gardner|Marmaduc|010 612 133</v>
      </c>
    </row>
    <row r="218" spans="1:14" x14ac:dyDescent="0.45">
      <c r="A218" t="str">
        <f t="shared" si="3"/>
        <v>Hogpen|Sago|779 032 564</v>
      </c>
      <c r="B218" t="s">
        <v>1162</v>
      </c>
      <c r="C218" t="s">
        <v>491</v>
      </c>
      <c r="D218" t="s">
        <v>128</v>
      </c>
      <c r="E218" t="s">
        <v>1165</v>
      </c>
      <c r="F218" t="s">
        <v>26</v>
      </c>
      <c r="G218" t="s">
        <v>1163</v>
      </c>
      <c r="H218" s="1">
        <v>31929</v>
      </c>
      <c r="I218" t="s">
        <v>1164</v>
      </c>
      <c r="J218" t="s">
        <v>1046</v>
      </c>
      <c r="N218" t="str">
        <f>Staff_Data[[#This Row],[Staff_DD]]</f>
        <v>Hogpen|Sago|779 032 564</v>
      </c>
    </row>
    <row r="219" spans="1:14" x14ac:dyDescent="0.45">
      <c r="A219" t="str">
        <f t="shared" si="3"/>
        <v>Tûk|Mentha|389 609 702</v>
      </c>
      <c r="B219" t="s">
        <v>1166</v>
      </c>
      <c r="C219" t="s">
        <v>702</v>
      </c>
      <c r="D219" t="s">
        <v>141</v>
      </c>
      <c r="E219" t="s">
        <v>1169</v>
      </c>
      <c r="F219" t="s">
        <v>11</v>
      </c>
      <c r="G219" t="s">
        <v>1167</v>
      </c>
      <c r="H219" s="1">
        <v>14966</v>
      </c>
      <c r="I219" t="s">
        <v>1168</v>
      </c>
      <c r="J219" t="s">
        <v>103</v>
      </c>
      <c r="N219" t="str">
        <f>Staff_Data[[#This Row],[Staff_DD]]</f>
        <v>Tûk|Mentha|389 609 702</v>
      </c>
    </row>
    <row r="220" spans="1:14" x14ac:dyDescent="0.45">
      <c r="A220" t="str">
        <f t="shared" si="3"/>
        <v>Noakes|Diamanda|627 674 856</v>
      </c>
      <c r="B220" t="s">
        <v>1170</v>
      </c>
      <c r="C220" t="s">
        <v>159</v>
      </c>
      <c r="D220" t="s">
        <v>595</v>
      </c>
      <c r="E220" t="s">
        <v>1173</v>
      </c>
      <c r="F220" t="s">
        <v>11</v>
      </c>
      <c r="G220" t="s">
        <v>1171</v>
      </c>
      <c r="H220" s="1">
        <v>16421</v>
      </c>
      <c r="I220" t="s">
        <v>1172</v>
      </c>
      <c r="J220" t="s">
        <v>1174</v>
      </c>
      <c r="N220" t="str">
        <f>Staff_Data[[#This Row],[Staff_DD]]</f>
        <v>Noakes|Diamanda|627 674 856</v>
      </c>
    </row>
    <row r="221" spans="1:14" x14ac:dyDescent="0.45">
      <c r="A221" t="str">
        <f t="shared" si="3"/>
        <v>Bolger|Lily|618 107 817</v>
      </c>
      <c r="B221" t="s">
        <v>1175</v>
      </c>
      <c r="C221" t="s">
        <v>1176</v>
      </c>
      <c r="D221" t="s">
        <v>291</v>
      </c>
      <c r="E221" t="s">
        <v>845</v>
      </c>
      <c r="F221" t="s">
        <v>11</v>
      </c>
      <c r="G221" t="s">
        <v>1177</v>
      </c>
      <c r="H221" s="1">
        <v>22460</v>
      </c>
      <c r="I221" t="s">
        <v>1178</v>
      </c>
      <c r="J221" t="s">
        <v>306</v>
      </c>
      <c r="N221" t="str">
        <f>Staff_Data[[#This Row],[Staff_DD]]</f>
        <v>Bolger|Lily|618 107 817</v>
      </c>
    </row>
    <row r="222" spans="1:14" x14ac:dyDescent="0.45">
      <c r="A222" t="str">
        <f t="shared" si="3"/>
        <v>Lightfoot|Falco|674 301 981</v>
      </c>
      <c r="B222" t="s">
        <v>1179</v>
      </c>
      <c r="C222" t="s">
        <v>1180</v>
      </c>
      <c r="D222" t="s">
        <v>166</v>
      </c>
      <c r="E222" t="s">
        <v>1182</v>
      </c>
      <c r="F222" t="s">
        <v>26</v>
      </c>
      <c r="G222" t="s">
        <v>1181</v>
      </c>
      <c r="H222" s="1">
        <v>17135</v>
      </c>
      <c r="I222" t="s">
        <v>825</v>
      </c>
      <c r="J222" t="s">
        <v>1070</v>
      </c>
      <c r="N222" t="str">
        <f>Staff_Data[[#This Row],[Staff_DD]]</f>
        <v>Lightfoot|Falco|674 301 981</v>
      </c>
    </row>
    <row r="223" spans="1:14" x14ac:dyDescent="0.45">
      <c r="A223" t="str">
        <f t="shared" si="3"/>
        <v>Hornblower|Bildat|362 898 918</v>
      </c>
      <c r="B223" t="s">
        <v>1183</v>
      </c>
      <c r="C223" t="s">
        <v>620</v>
      </c>
      <c r="D223" t="s">
        <v>110</v>
      </c>
      <c r="E223" t="s">
        <v>1185</v>
      </c>
      <c r="F223" t="s">
        <v>26</v>
      </c>
      <c r="G223" t="s">
        <v>1184</v>
      </c>
      <c r="H223" s="1">
        <v>13051</v>
      </c>
      <c r="I223" t="s">
        <v>1149</v>
      </c>
      <c r="J223" t="s">
        <v>1186</v>
      </c>
      <c r="N223" t="str">
        <f>Staff_Data[[#This Row],[Staff_DD]]</f>
        <v>Hornblower|Bildat|362 898 918</v>
      </c>
    </row>
    <row r="224" spans="1:14" x14ac:dyDescent="0.45">
      <c r="A224" t="str">
        <f t="shared" si="3"/>
        <v>Fairbairn|Pervinca|114 820 442</v>
      </c>
      <c r="B224" t="s">
        <v>1187</v>
      </c>
      <c r="C224" t="s">
        <v>1188</v>
      </c>
      <c r="D224" t="s">
        <v>147</v>
      </c>
      <c r="E224" t="s">
        <v>1190</v>
      </c>
      <c r="F224" t="s">
        <v>11</v>
      </c>
      <c r="G224" t="s">
        <v>1189</v>
      </c>
      <c r="H224" s="1">
        <v>27354</v>
      </c>
      <c r="I224" t="s">
        <v>637</v>
      </c>
      <c r="J224" t="s">
        <v>1191</v>
      </c>
      <c r="N224" t="str">
        <f>Staff_Data[[#This Row],[Staff_DD]]</f>
        <v>Fairbairn|Pervinca|114 820 442</v>
      </c>
    </row>
    <row r="225" spans="1:14" x14ac:dyDescent="0.45">
      <c r="A225" t="str">
        <f t="shared" si="3"/>
        <v>Mugwort|Maura|194 847 869</v>
      </c>
      <c r="B225" t="s">
        <v>1192</v>
      </c>
      <c r="C225" t="s">
        <v>1193</v>
      </c>
      <c r="D225" t="s">
        <v>325</v>
      </c>
      <c r="E225" t="s">
        <v>108</v>
      </c>
      <c r="F225" t="s">
        <v>26</v>
      </c>
      <c r="G225" t="s">
        <v>1194</v>
      </c>
      <c r="H225" s="1">
        <v>13557</v>
      </c>
      <c r="I225" t="s">
        <v>435</v>
      </c>
      <c r="J225" t="s">
        <v>523</v>
      </c>
      <c r="N225" t="str">
        <f>Staff_Data[[#This Row],[Staff_DD]]</f>
        <v>Mugwort|Maura|194 847 869</v>
      </c>
    </row>
    <row r="226" spans="1:14" x14ac:dyDescent="0.45">
      <c r="A226" t="str">
        <f t="shared" si="3"/>
        <v>Gardner|Mantissa|441 320 223</v>
      </c>
      <c r="B226" t="s">
        <v>1195</v>
      </c>
      <c r="C226" t="s">
        <v>546</v>
      </c>
      <c r="D226" t="s">
        <v>40</v>
      </c>
      <c r="E226" t="s">
        <v>1198</v>
      </c>
      <c r="F226" t="s">
        <v>11</v>
      </c>
      <c r="G226" t="s">
        <v>1196</v>
      </c>
      <c r="H226" s="1">
        <v>26028</v>
      </c>
      <c r="I226" t="s">
        <v>1197</v>
      </c>
      <c r="J226" t="s">
        <v>1174</v>
      </c>
      <c r="N226" t="str">
        <f>Staff_Data[[#This Row],[Staff_DD]]</f>
        <v>Gardner|Mantissa|441 320 223</v>
      </c>
    </row>
    <row r="227" spans="1:14" x14ac:dyDescent="0.45">
      <c r="A227" t="str">
        <f t="shared" si="3"/>
        <v>Diggle|Lalia|564 617 611</v>
      </c>
      <c r="B227" t="s">
        <v>1199</v>
      </c>
      <c r="C227" t="s">
        <v>336</v>
      </c>
      <c r="D227" t="s">
        <v>856</v>
      </c>
      <c r="E227" t="s">
        <v>1202</v>
      </c>
      <c r="F227" t="s">
        <v>11</v>
      </c>
      <c r="G227" t="s">
        <v>1200</v>
      </c>
      <c r="H227" s="1">
        <v>30486</v>
      </c>
      <c r="I227" t="s">
        <v>1201</v>
      </c>
      <c r="J227" t="s">
        <v>85</v>
      </c>
      <c r="N227" t="str">
        <f>Staff_Data[[#This Row],[Staff_DD]]</f>
        <v>Diggle|Lalia|564 617 611</v>
      </c>
    </row>
    <row r="228" spans="1:14" x14ac:dyDescent="0.45">
      <c r="A228" t="str">
        <f t="shared" si="3"/>
        <v>Noakes|Cotman|560 511 925</v>
      </c>
      <c r="B228" t="s">
        <v>1203</v>
      </c>
      <c r="C228" t="s">
        <v>1204</v>
      </c>
      <c r="D228" t="s">
        <v>595</v>
      </c>
      <c r="E228" t="s">
        <v>1207</v>
      </c>
      <c r="F228" t="s">
        <v>26</v>
      </c>
      <c r="G228" t="s">
        <v>1205</v>
      </c>
      <c r="H228" s="1">
        <v>20918</v>
      </c>
      <c r="I228" t="s">
        <v>1206</v>
      </c>
      <c r="J228" t="s">
        <v>334</v>
      </c>
      <c r="N228" t="str">
        <f>Staff_Data[[#This Row],[Staff_DD]]</f>
        <v>Noakes|Cotman|560 511 925</v>
      </c>
    </row>
    <row r="229" spans="1:14" x14ac:dyDescent="0.45">
      <c r="A229" t="str">
        <f t="shared" si="3"/>
        <v>Took-Took|Isengar|799 963 681</v>
      </c>
      <c r="B229" t="s">
        <v>1208</v>
      </c>
      <c r="C229" t="s">
        <v>1209</v>
      </c>
      <c r="D229" t="s">
        <v>208</v>
      </c>
      <c r="E229" t="s">
        <v>1212</v>
      </c>
      <c r="F229" t="s">
        <v>26</v>
      </c>
      <c r="G229" t="s">
        <v>1210</v>
      </c>
      <c r="H229" s="1">
        <v>27208</v>
      </c>
      <c r="I229" t="s">
        <v>1211</v>
      </c>
      <c r="J229" t="s">
        <v>1213</v>
      </c>
      <c r="N229" t="str">
        <f>Staff_Data[[#This Row],[Staff_DD]]</f>
        <v>Took-Took|Isengar|799 963 681</v>
      </c>
    </row>
    <row r="230" spans="1:14" x14ac:dyDescent="0.45">
      <c r="A230" t="str">
        <f t="shared" si="3"/>
        <v>Burrows|Gloriana|237 621 982</v>
      </c>
      <c r="B230" t="s">
        <v>1214</v>
      </c>
      <c r="C230" t="s">
        <v>575</v>
      </c>
      <c r="D230" t="s">
        <v>185</v>
      </c>
      <c r="E230" t="s">
        <v>1217</v>
      </c>
      <c r="F230" t="s">
        <v>11</v>
      </c>
      <c r="G230" t="s">
        <v>1215</v>
      </c>
      <c r="H230" s="1">
        <v>17710</v>
      </c>
      <c r="I230" t="s">
        <v>1216</v>
      </c>
      <c r="J230" t="s">
        <v>30</v>
      </c>
      <c r="N230" t="str">
        <f>Staff_Data[[#This Row],[Staff_DD]]</f>
        <v>Burrows|Gloriana|237 621 982</v>
      </c>
    </row>
    <row r="231" spans="1:14" x14ac:dyDescent="0.45">
      <c r="A231" t="str">
        <f t="shared" si="3"/>
        <v>Gamgee|Ruby|233 385 657</v>
      </c>
      <c r="B231" t="s">
        <v>1218</v>
      </c>
      <c r="C231" t="s">
        <v>1219</v>
      </c>
      <c r="D231" t="s">
        <v>433</v>
      </c>
      <c r="E231" t="s">
        <v>1222</v>
      </c>
      <c r="F231" t="s">
        <v>11</v>
      </c>
      <c r="G231" t="s">
        <v>1220</v>
      </c>
      <c r="H231" s="1">
        <v>22187</v>
      </c>
      <c r="I231" t="s">
        <v>1221</v>
      </c>
      <c r="J231" t="s">
        <v>1223</v>
      </c>
      <c r="N231" t="str">
        <f>Staff_Data[[#This Row],[Staff_DD]]</f>
        <v>Gamgee|Ruby|233 385 657</v>
      </c>
    </row>
    <row r="232" spans="1:14" x14ac:dyDescent="0.45">
      <c r="A232" t="str">
        <f t="shared" si="3"/>
        <v>Sandyman|Bilcuzal|569 527 658</v>
      </c>
      <c r="B232" t="s">
        <v>1224</v>
      </c>
      <c r="C232" t="s">
        <v>485</v>
      </c>
      <c r="D232" t="s">
        <v>445</v>
      </c>
      <c r="E232" t="s">
        <v>1226</v>
      </c>
      <c r="F232" t="s">
        <v>26</v>
      </c>
      <c r="G232" t="s">
        <v>1225</v>
      </c>
      <c r="H232" s="1">
        <v>19888</v>
      </c>
      <c r="I232" t="s">
        <v>273</v>
      </c>
      <c r="J232" t="s">
        <v>1227</v>
      </c>
      <c r="N232" t="str">
        <f>Staff_Data[[#This Row],[Staff_DD]]</f>
        <v>Sandyman|Bilcuzal|569 527 658</v>
      </c>
    </row>
    <row r="233" spans="1:14" x14ac:dyDescent="0.45">
      <c r="A233" t="str">
        <f t="shared" si="3"/>
        <v>Gamgee|Habaccuc|134 243 179</v>
      </c>
      <c r="B233" t="s">
        <v>1228</v>
      </c>
      <c r="C233" t="s">
        <v>1229</v>
      </c>
      <c r="D233" t="s">
        <v>433</v>
      </c>
      <c r="E233" t="s">
        <v>1231</v>
      </c>
      <c r="F233" t="s">
        <v>26</v>
      </c>
      <c r="G233" t="s">
        <v>1230</v>
      </c>
      <c r="H233" s="1">
        <v>24820</v>
      </c>
      <c r="I233" t="s">
        <v>572</v>
      </c>
      <c r="J233" t="s">
        <v>983</v>
      </c>
      <c r="N233" t="str">
        <f>Staff_Data[[#This Row],[Staff_DD]]</f>
        <v>Gamgee|Habaccuc|134 243 179</v>
      </c>
    </row>
    <row r="234" spans="1:14" x14ac:dyDescent="0.45">
      <c r="A234" t="str">
        <f t="shared" si="3"/>
        <v>Brandybuck|Pansy|215 961 566</v>
      </c>
      <c r="B234" t="s">
        <v>1232</v>
      </c>
      <c r="C234" t="s">
        <v>393</v>
      </c>
      <c r="D234" t="s">
        <v>250</v>
      </c>
      <c r="E234" t="s">
        <v>1235</v>
      </c>
      <c r="F234" t="s">
        <v>11</v>
      </c>
      <c r="G234" t="s">
        <v>1233</v>
      </c>
      <c r="H234" s="1">
        <v>20957</v>
      </c>
      <c r="I234" t="s">
        <v>1234</v>
      </c>
      <c r="J234" t="s">
        <v>711</v>
      </c>
      <c r="N234" t="str">
        <f>Staff_Data[[#This Row],[Staff_DD]]</f>
        <v>Brandybuck|Pansy|215 961 566</v>
      </c>
    </row>
    <row r="235" spans="1:14" x14ac:dyDescent="0.45">
      <c r="A235" t="str">
        <f t="shared" si="3"/>
        <v>Took|Melilot|714 172 103</v>
      </c>
      <c r="B235" t="s">
        <v>1236</v>
      </c>
      <c r="C235" t="s">
        <v>1048</v>
      </c>
      <c r="D235" t="s">
        <v>173</v>
      </c>
      <c r="E235" t="s">
        <v>476</v>
      </c>
      <c r="F235" t="s">
        <v>11</v>
      </c>
      <c r="G235" t="s">
        <v>1237</v>
      </c>
      <c r="H235" s="1">
        <v>22934</v>
      </c>
      <c r="I235" t="s">
        <v>1238</v>
      </c>
      <c r="J235" t="s">
        <v>1037</v>
      </c>
      <c r="N235" t="str">
        <f>Staff_Data[[#This Row],[Staff_DD]]</f>
        <v>Took|Melilot|714 172 103</v>
      </c>
    </row>
    <row r="236" spans="1:14" x14ac:dyDescent="0.45">
      <c r="A236" t="str">
        <f t="shared" si="3"/>
        <v>Brockhouse|Reginard|352 973 036</v>
      </c>
      <c r="B236" t="s">
        <v>1239</v>
      </c>
      <c r="C236" t="s">
        <v>1240</v>
      </c>
      <c r="D236" t="s">
        <v>722</v>
      </c>
      <c r="E236" t="s">
        <v>1243</v>
      </c>
      <c r="F236" t="s">
        <v>26</v>
      </c>
      <c r="G236" t="s">
        <v>1241</v>
      </c>
      <c r="H236" s="1">
        <v>24220</v>
      </c>
      <c r="I236" t="s">
        <v>1242</v>
      </c>
      <c r="J236" t="s">
        <v>1244</v>
      </c>
      <c r="N236" t="str">
        <f>Staff_Data[[#This Row],[Staff_DD]]</f>
        <v>Brockhouse|Reginard|352 973 036</v>
      </c>
    </row>
    <row r="237" spans="1:14" x14ac:dyDescent="0.45">
      <c r="A237" t="str">
        <f t="shared" si="3"/>
        <v>Bolger|May|765 639 877</v>
      </c>
      <c r="B237" t="s">
        <v>1245</v>
      </c>
      <c r="C237" t="s">
        <v>590</v>
      </c>
      <c r="D237" t="s">
        <v>291</v>
      </c>
      <c r="E237" t="s">
        <v>1247</v>
      </c>
      <c r="F237" t="s">
        <v>11</v>
      </c>
      <c r="G237" t="s">
        <v>1246</v>
      </c>
      <c r="H237" s="1">
        <v>32106</v>
      </c>
      <c r="I237" t="s">
        <v>670</v>
      </c>
      <c r="J237" t="s">
        <v>1248</v>
      </c>
      <c r="N237" t="str">
        <f>Staff_Data[[#This Row],[Staff_DD]]</f>
        <v>Bolger|May|765 639 877</v>
      </c>
    </row>
    <row r="238" spans="1:14" x14ac:dyDescent="0.45">
      <c r="A238" t="str">
        <f t="shared" si="3"/>
        <v>Proudfoot|Prospero|050 268 713</v>
      </c>
      <c r="B238" t="s">
        <v>1249</v>
      </c>
      <c r="C238" t="s">
        <v>1250</v>
      </c>
      <c r="D238" t="s">
        <v>99</v>
      </c>
      <c r="E238" t="s">
        <v>1253</v>
      </c>
      <c r="F238" t="s">
        <v>26</v>
      </c>
      <c r="G238" t="s">
        <v>1251</v>
      </c>
      <c r="H238" s="1">
        <v>28997</v>
      </c>
      <c r="I238" t="s">
        <v>1252</v>
      </c>
      <c r="J238" t="s">
        <v>523</v>
      </c>
      <c r="N238" t="str">
        <f>Staff_Data[[#This Row],[Staff_DD]]</f>
        <v>Proudfoot|Prospero|050 268 713</v>
      </c>
    </row>
    <row r="239" spans="1:14" x14ac:dyDescent="0.45">
      <c r="A239" t="str">
        <f t="shared" si="3"/>
        <v>Goold|Daisy|480 418 995</v>
      </c>
      <c r="B239" t="s">
        <v>1254</v>
      </c>
      <c r="C239" t="s">
        <v>1255</v>
      </c>
      <c r="D239" t="s">
        <v>1256</v>
      </c>
      <c r="E239" t="s">
        <v>902</v>
      </c>
      <c r="F239" t="s">
        <v>11</v>
      </c>
      <c r="G239" t="s">
        <v>1257</v>
      </c>
      <c r="H239" s="1">
        <v>25792</v>
      </c>
      <c r="I239" t="s">
        <v>1258</v>
      </c>
      <c r="J239" t="s">
        <v>334</v>
      </c>
      <c r="N239" t="str">
        <f>Staff_Data[[#This Row],[Staff_DD]]</f>
        <v>Goold|Daisy|480 418 995</v>
      </c>
    </row>
    <row r="240" spans="1:14" x14ac:dyDescent="0.45">
      <c r="A240" t="str">
        <f t="shared" si="3"/>
        <v>Burrows|Hamfast|559 937 198</v>
      </c>
      <c r="B240" t="s">
        <v>1259</v>
      </c>
      <c r="C240" t="s">
        <v>551</v>
      </c>
      <c r="D240" t="s">
        <v>185</v>
      </c>
      <c r="E240" t="s">
        <v>1261</v>
      </c>
      <c r="F240" t="s">
        <v>26</v>
      </c>
      <c r="G240" t="s">
        <v>1260</v>
      </c>
      <c r="H240" s="1">
        <v>26096</v>
      </c>
      <c r="I240" t="s">
        <v>175</v>
      </c>
      <c r="J240" t="s">
        <v>711</v>
      </c>
      <c r="N240" t="str">
        <f>Staff_Data[[#This Row],[Staff_DD]]</f>
        <v>Burrows|Hamfast|559 937 198</v>
      </c>
    </row>
    <row r="241" spans="1:14" x14ac:dyDescent="0.45">
      <c r="A241" t="str">
        <f t="shared" si="3"/>
        <v>Diggle|Amanda|475 325 403</v>
      </c>
      <c r="B241" t="s">
        <v>1262</v>
      </c>
      <c r="C241" t="s">
        <v>842</v>
      </c>
      <c r="D241" t="s">
        <v>856</v>
      </c>
      <c r="E241" t="s">
        <v>1265</v>
      </c>
      <c r="F241" t="s">
        <v>11</v>
      </c>
      <c r="G241" t="s">
        <v>1263</v>
      </c>
      <c r="H241" s="1">
        <v>14216</v>
      </c>
      <c r="I241" t="s">
        <v>1264</v>
      </c>
      <c r="J241" t="s">
        <v>773</v>
      </c>
      <c r="N241" t="str">
        <f>Staff_Data[[#This Row],[Staff_DD]]</f>
        <v>Diggle|Amanda|475 325 403</v>
      </c>
    </row>
    <row r="242" spans="1:14" x14ac:dyDescent="0.45">
      <c r="A242" t="str">
        <f t="shared" si="3"/>
        <v>Whitfoot|Lalia|247 066 657</v>
      </c>
      <c r="B242" t="s">
        <v>1266</v>
      </c>
      <c r="C242" t="s">
        <v>336</v>
      </c>
      <c r="D242" t="s">
        <v>135</v>
      </c>
      <c r="E242" t="s">
        <v>1269</v>
      </c>
      <c r="F242" t="s">
        <v>11</v>
      </c>
      <c r="G242" t="s">
        <v>1267</v>
      </c>
      <c r="H242" s="1">
        <v>25672</v>
      </c>
      <c r="I242" t="s">
        <v>1268</v>
      </c>
      <c r="J242" t="s">
        <v>201</v>
      </c>
      <c r="N242" t="str">
        <f>Staff_Data[[#This Row],[Staff_DD]]</f>
        <v>Whitfoot|Lalia|247 066 657</v>
      </c>
    </row>
    <row r="243" spans="1:14" x14ac:dyDescent="0.45">
      <c r="A243" t="str">
        <f t="shared" si="3"/>
        <v>Underhill|Bercilac|226 397 362</v>
      </c>
      <c r="B243" t="s">
        <v>1270</v>
      </c>
      <c r="C243" t="s">
        <v>1271</v>
      </c>
      <c r="D243" t="s">
        <v>60</v>
      </c>
      <c r="E243" t="s">
        <v>898</v>
      </c>
      <c r="F243" t="s">
        <v>26</v>
      </c>
      <c r="G243" t="s">
        <v>1272</v>
      </c>
      <c r="H243" s="1">
        <v>23151</v>
      </c>
      <c r="I243" t="s">
        <v>1273</v>
      </c>
      <c r="J243" t="s">
        <v>71</v>
      </c>
      <c r="N243" t="str">
        <f>Staff_Data[[#This Row],[Staff_DD]]</f>
        <v>Underhill|Bercilac|226 397 362</v>
      </c>
    </row>
    <row r="244" spans="1:14" x14ac:dyDescent="0.45">
      <c r="A244" t="str">
        <f t="shared" si="3"/>
        <v>Rumble|Dora|082 268 582</v>
      </c>
      <c r="B244" t="s">
        <v>1274</v>
      </c>
      <c r="C244" t="s">
        <v>1275</v>
      </c>
      <c r="D244" t="s">
        <v>642</v>
      </c>
      <c r="E244" t="s">
        <v>1277</v>
      </c>
      <c r="F244" t="s">
        <v>11</v>
      </c>
      <c r="G244" t="s">
        <v>1276</v>
      </c>
      <c r="H244" s="1">
        <v>20811</v>
      </c>
      <c r="I244" t="s">
        <v>687</v>
      </c>
      <c r="J244" t="s">
        <v>916</v>
      </c>
      <c r="N244" t="str">
        <f>Staff_Data[[#This Row],[Staff_DD]]</f>
        <v>Rumble|Dora|082 268 582</v>
      </c>
    </row>
    <row r="245" spans="1:14" x14ac:dyDescent="0.45">
      <c r="A245" t="str">
        <f t="shared" si="3"/>
        <v>Brandagamba|Obo|180 905 713</v>
      </c>
      <c r="B245" t="s">
        <v>1278</v>
      </c>
      <c r="C245" t="s">
        <v>1279</v>
      </c>
      <c r="D245" t="s">
        <v>378</v>
      </c>
      <c r="E245" t="s">
        <v>1282</v>
      </c>
      <c r="F245" t="s">
        <v>26</v>
      </c>
      <c r="G245" t="s">
        <v>1280</v>
      </c>
      <c r="H245" s="1">
        <v>23965</v>
      </c>
      <c r="I245" t="s">
        <v>1281</v>
      </c>
      <c r="J245" t="s">
        <v>334</v>
      </c>
      <c r="N245" t="str">
        <f>Staff_Data[[#This Row],[Staff_DD]]</f>
        <v>Brandagamba|Obo|180 905 713</v>
      </c>
    </row>
    <row r="246" spans="1:14" x14ac:dyDescent="0.45">
      <c r="A246" t="str">
        <f t="shared" si="3"/>
        <v>Bolger|Milo|790 874 580</v>
      </c>
      <c r="B246" t="s">
        <v>1283</v>
      </c>
      <c r="C246" t="s">
        <v>1284</v>
      </c>
      <c r="D246" t="s">
        <v>291</v>
      </c>
      <c r="E246" t="s">
        <v>1287</v>
      </c>
      <c r="F246" t="s">
        <v>26</v>
      </c>
      <c r="G246" t="s">
        <v>1285</v>
      </c>
      <c r="H246" s="1">
        <v>29260</v>
      </c>
      <c r="I246" t="s">
        <v>1286</v>
      </c>
      <c r="J246" t="s">
        <v>455</v>
      </c>
      <c r="N246" t="str">
        <f>Staff_Data[[#This Row],[Staff_DD]]</f>
        <v>Bolger|Milo|790 874 580</v>
      </c>
    </row>
    <row r="247" spans="1:14" x14ac:dyDescent="0.45">
      <c r="A247" t="str">
        <f t="shared" si="3"/>
        <v>Brockhouse|Gorbadoc|296 680 671</v>
      </c>
      <c r="B247" t="s">
        <v>1288</v>
      </c>
      <c r="C247" t="s">
        <v>1289</v>
      </c>
      <c r="D247" t="s">
        <v>722</v>
      </c>
      <c r="E247" t="s">
        <v>1292</v>
      </c>
      <c r="F247" t="s">
        <v>26</v>
      </c>
      <c r="G247" t="s">
        <v>1290</v>
      </c>
      <c r="H247" s="1">
        <v>15898</v>
      </c>
      <c r="I247" t="s">
        <v>1291</v>
      </c>
      <c r="J247" t="s">
        <v>1293</v>
      </c>
      <c r="N247" t="str">
        <f>Staff_Data[[#This Row],[Staff_DD]]</f>
        <v>Brockhouse|Gorbadoc|296 680 671</v>
      </c>
    </row>
    <row r="248" spans="1:14" x14ac:dyDescent="0.45">
      <c r="A248" t="str">
        <f t="shared" si="3"/>
        <v>Boffin|Frodo|067 638 775</v>
      </c>
      <c r="B248" t="s">
        <v>1294</v>
      </c>
      <c r="C248" t="s">
        <v>1295</v>
      </c>
      <c r="D248" t="s">
        <v>81</v>
      </c>
      <c r="E248" t="s">
        <v>1298</v>
      </c>
      <c r="F248" t="s">
        <v>26</v>
      </c>
      <c r="G248" t="s">
        <v>1296</v>
      </c>
      <c r="H248" s="1">
        <v>22514</v>
      </c>
      <c r="I248" t="s">
        <v>1297</v>
      </c>
      <c r="J248" t="s">
        <v>71</v>
      </c>
      <c r="N248" t="str">
        <f>Staff_Data[[#This Row],[Staff_DD]]</f>
        <v>Boffin|Frodo|067 638 775</v>
      </c>
    </row>
    <row r="249" spans="1:14" x14ac:dyDescent="0.45">
      <c r="A249" t="str">
        <f t="shared" si="3"/>
        <v>Bracegirdle|Moro|439 126 574</v>
      </c>
      <c r="B249" t="s">
        <v>1299</v>
      </c>
      <c r="C249" t="s">
        <v>1300</v>
      </c>
      <c r="D249" t="s">
        <v>469</v>
      </c>
      <c r="E249" t="s">
        <v>1303</v>
      </c>
      <c r="F249" t="s">
        <v>26</v>
      </c>
      <c r="G249" t="s">
        <v>1301</v>
      </c>
      <c r="H249" s="1">
        <v>32877</v>
      </c>
      <c r="I249" t="s">
        <v>1302</v>
      </c>
      <c r="J249" t="s">
        <v>356</v>
      </c>
      <c r="N249" t="str">
        <f>Staff_Data[[#This Row],[Staff_DD]]</f>
        <v>Bracegirdle|Moro|439 126 574</v>
      </c>
    </row>
    <row r="250" spans="1:14" x14ac:dyDescent="0.45">
      <c r="A250" t="str">
        <f t="shared" si="3"/>
        <v>Noakes|Banazir|516 183 258</v>
      </c>
      <c r="B250" t="s">
        <v>1304</v>
      </c>
      <c r="C250" t="s">
        <v>1305</v>
      </c>
      <c r="D250" t="s">
        <v>595</v>
      </c>
      <c r="E250" t="s">
        <v>1307</v>
      </c>
      <c r="F250" t="s">
        <v>26</v>
      </c>
      <c r="G250" t="s">
        <v>1306</v>
      </c>
      <c r="H250" s="1">
        <v>23309</v>
      </c>
      <c r="I250" t="s">
        <v>924</v>
      </c>
      <c r="J250" t="s">
        <v>64</v>
      </c>
      <c r="N250" t="str">
        <f>Staff_Data[[#This Row],[Staff_DD]]</f>
        <v>Noakes|Banazir|516 183 258</v>
      </c>
    </row>
    <row r="251" spans="1:14" x14ac:dyDescent="0.45">
      <c r="A251" t="str">
        <f t="shared" si="3"/>
        <v>Baggins|Erling|088 966 601</v>
      </c>
      <c r="B251" t="s">
        <v>1308</v>
      </c>
      <c r="C251" t="s">
        <v>358</v>
      </c>
      <c r="D251" t="s">
        <v>153</v>
      </c>
      <c r="E251" t="s">
        <v>1311</v>
      </c>
      <c r="F251" t="s">
        <v>26</v>
      </c>
      <c r="G251" t="s">
        <v>1309</v>
      </c>
      <c r="H251" s="1">
        <v>32946</v>
      </c>
      <c r="I251" t="s">
        <v>1310</v>
      </c>
      <c r="J251" t="s">
        <v>85</v>
      </c>
      <c r="N251" t="str">
        <f>Staff_Data[[#This Row],[Staff_DD]]</f>
        <v>Baggins|Erling|088 966 601</v>
      </c>
    </row>
    <row r="252" spans="1:14" x14ac:dyDescent="0.45">
      <c r="A252" t="str">
        <f t="shared" si="3"/>
        <v>Took-Brandybuck|Diamanda|255 272 841</v>
      </c>
      <c r="B252" t="s">
        <v>1312</v>
      </c>
      <c r="C252" t="s">
        <v>159</v>
      </c>
      <c r="D252" t="s">
        <v>53</v>
      </c>
      <c r="E252" t="s">
        <v>1315</v>
      </c>
      <c r="F252" t="s">
        <v>11</v>
      </c>
      <c r="G252" t="s">
        <v>1313</v>
      </c>
      <c r="H252" s="1">
        <v>24499</v>
      </c>
      <c r="I252" t="s">
        <v>1314</v>
      </c>
      <c r="J252" t="s">
        <v>64</v>
      </c>
      <c r="N252" t="str">
        <f>Staff_Data[[#This Row],[Staff_DD]]</f>
        <v>Took-Brandybuck|Diamanda|255 272 841</v>
      </c>
    </row>
  </sheetData>
  <dataValidations count="4">
    <dataValidation type="list" allowBlank="1" showInputMessage="1" showErrorMessage="1" sqref="F2:F1048576">
      <formula1>Gender</formula1>
    </dataValidation>
    <dataValidation type="list" allowBlank="1" showInputMessage="1" showErrorMessage="1" sqref="E2:E1048576">
      <formula1>Occupation</formula1>
    </dataValidation>
    <dataValidation type="list" allowBlank="1" showInputMessage="1" showErrorMessage="1" sqref="I2:I1048576">
      <formula1>Company</formula1>
    </dataValidation>
    <dataValidation type="list" allowBlank="1" showInputMessage="1" showErrorMessage="1" sqref="J2:J1048576">
      <formula1>City</formula1>
    </dataValidation>
  </dataValidations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6"/>
  <sheetViews>
    <sheetView tabSelected="1" workbookViewId="0">
      <selection activeCell="G5" sqref="G5"/>
    </sheetView>
  </sheetViews>
  <sheetFormatPr defaultRowHeight="14.25" x14ac:dyDescent="0.45"/>
  <cols>
    <col min="1" max="1" width="14.73046875" bestFit="1" customWidth="1"/>
    <col min="2" max="2" width="15.33203125" bestFit="1" customWidth="1"/>
    <col min="3" max="3" width="22.796875" bestFit="1" customWidth="1"/>
    <col min="4" max="4" width="15.796875" customWidth="1"/>
  </cols>
  <sheetData>
    <row r="3" spans="1:4" x14ac:dyDescent="0.45">
      <c r="A3" s="6" t="s">
        <v>1354</v>
      </c>
      <c r="B3" t="s">
        <v>1357</v>
      </c>
      <c r="C3" t="s">
        <v>1356</v>
      </c>
      <c r="D3" s="8" t="s">
        <v>1358</v>
      </c>
    </row>
    <row r="4" spans="1:4" x14ac:dyDescent="0.45">
      <c r="A4" s="7" t="s">
        <v>1318</v>
      </c>
      <c r="B4" s="5">
        <v>16</v>
      </c>
      <c r="C4" s="5">
        <v>9</v>
      </c>
      <c r="D4" s="9">
        <f>C4/B4</f>
        <v>0.5625</v>
      </c>
    </row>
    <row r="5" spans="1:4" x14ac:dyDescent="0.45">
      <c r="A5" s="7" t="s">
        <v>1317</v>
      </c>
      <c r="B5" s="5">
        <v>16</v>
      </c>
      <c r="C5" s="5">
        <v>13</v>
      </c>
      <c r="D5" s="9">
        <f t="shared" ref="D5:D6" si="0">C5/B5</f>
        <v>0.8125</v>
      </c>
    </row>
    <row r="6" spans="1:4" x14ac:dyDescent="0.45">
      <c r="A6" s="7" t="s">
        <v>1355</v>
      </c>
      <c r="B6" s="5">
        <v>32</v>
      </c>
      <c r="C6" s="5">
        <v>22</v>
      </c>
      <c r="D6" s="10">
        <f t="shared" si="0"/>
        <v>0.6875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topLeftCell="A5" workbookViewId="0">
      <selection activeCell="E12" sqref="E12:E17"/>
    </sheetView>
  </sheetViews>
  <sheetFormatPr defaultRowHeight="14.25" x14ac:dyDescent="0.45"/>
  <cols>
    <col min="1" max="1" width="34.59765625" customWidth="1"/>
    <col min="2" max="2" width="18.19921875" customWidth="1"/>
    <col min="3" max="3" width="20" customWidth="1"/>
    <col min="4" max="4" width="37.73046875" customWidth="1"/>
    <col min="5" max="6" width="23.86328125" customWidth="1"/>
    <col min="7" max="7" width="13.86328125" customWidth="1"/>
  </cols>
  <sheetData>
    <row r="2" spans="1:7" x14ac:dyDescent="0.45">
      <c r="A2" t="s">
        <v>1352</v>
      </c>
    </row>
    <row r="4" spans="1:7" ht="28.5" x14ac:dyDescent="0.45">
      <c r="A4" s="2" t="s">
        <v>1334</v>
      </c>
      <c r="B4" s="2" t="s">
        <v>0</v>
      </c>
      <c r="C4" s="2" t="s">
        <v>1</v>
      </c>
      <c r="D4" s="4" t="s">
        <v>1330</v>
      </c>
      <c r="E4" s="4" t="s">
        <v>1340</v>
      </c>
      <c r="F4" s="4" t="s">
        <v>1316</v>
      </c>
      <c r="G4" s="4" t="s">
        <v>1353</v>
      </c>
    </row>
    <row r="5" spans="1:7" x14ac:dyDescent="0.45">
      <c r="A5" t="s">
        <v>1341</v>
      </c>
      <c r="B5" t="str">
        <f>VLOOKUP(Table3[Staff_DD],Staff_Data[#All],3,FALSE)</f>
        <v>Primula</v>
      </c>
      <c r="C5" t="str">
        <f>VLOOKUP(Table3[Staff_DD],Staff_Data[#All],4,FALSE)</f>
        <v>Clayhanger</v>
      </c>
      <c r="D5" t="s">
        <v>1317</v>
      </c>
      <c r="E5" s="1">
        <v>43101</v>
      </c>
      <c r="F5" t="str">
        <f>VLOOKUP(Table3[[#This Row],[Course Attended]],Table6[#All],2,FALSE)</f>
        <v>Yes</v>
      </c>
      <c r="G5">
        <f>IF(ISBLANK(Table3[[#This Row],[Course date]]),0,1)</f>
        <v>1</v>
      </c>
    </row>
    <row r="6" spans="1:7" x14ac:dyDescent="0.45">
      <c r="A6" t="s">
        <v>1335</v>
      </c>
      <c r="B6" t="str">
        <f>VLOOKUP(Table3[Staff_DD],Staff_Data[#All],3,FALSE)</f>
        <v xml:space="preserve">Nora </v>
      </c>
      <c r="C6" t="str">
        <f>VLOOKUP(Table3[Staff_DD],Staff_Data[#All],4,FALSE)</f>
        <v>Gammidge</v>
      </c>
      <c r="D6" t="s">
        <v>1317</v>
      </c>
      <c r="E6" s="1">
        <v>43101</v>
      </c>
      <c r="F6" t="str">
        <f>VLOOKUP(Table3[[#This Row],[Course Attended]],Table6[#All],2,FALSE)</f>
        <v>Yes</v>
      </c>
      <c r="G6">
        <f>IF(ISBLANK(Table3[[#This Row],[Course date]]),0,1)</f>
        <v>1</v>
      </c>
    </row>
    <row r="7" spans="1:7" x14ac:dyDescent="0.45">
      <c r="A7" t="s">
        <v>1342</v>
      </c>
      <c r="B7" t="str">
        <f>VLOOKUP(Table3[Staff_DD],Staff_Data[#All],3,FALSE)</f>
        <v>Timba</v>
      </c>
      <c r="C7" t="str">
        <f>VLOOKUP(Table3[Staff_DD],Staff_Data[#All],4,FALSE)</f>
        <v>Tunnelly</v>
      </c>
      <c r="D7" t="s">
        <v>1317</v>
      </c>
      <c r="E7" s="1">
        <v>43101</v>
      </c>
      <c r="F7" t="str">
        <f>VLOOKUP(Table3[[#This Row],[Course Attended]],Table6[#All],2,FALSE)</f>
        <v>Yes</v>
      </c>
      <c r="G7">
        <f>IF(ISBLANK(Table3[[#This Row],[Course date]]),0,1)</f>
        <v>1</v>
      </c>
    </row>
    <row r="8" spans="1:7" x14ac:dyDescent="0.45">
      <c r="A8" t="s">
        <v>1338</v>
      </c>
      <c r="B8" t="str">
        <f>VLOOKUP(Table3[Staff_DD],Staff_Data[#All],3,FALSE)</f>
        <v>Guido</v>
      </c>
      <c r="C8" t="str">
        <f>VLOOKUP(Table3[Staff_DD],Staff_Data[#All],4,FALSE)</f>
        <v>Bunce</v>
      </c>
      <c r="D8" t="s">
        <v>1317</v>
      </c>
      <c r="E8" s="1">
        <v>43101</v>
      </c>
      <c r="F8" t="str">
        <f>VLOOKUP(Table3[[#This Row],[Course Attended]],Table6[#All],2,FALSE)</f>
        <v>Yes</v>
      </c>
      <c r="G8">
        <f>IF(ISBLANK(Table3[[#This Row],[Course date]]),0,1)</f>
        <v>1</v>
      </c>
    </row>
    <row r="9" spans="1:7" x14ac:dyDescent="0.45">
      <c r="A9" t="s">
        <v>1339</v>
      </c>
      <c r="B9" t="str">
        <f>VLOOKUP(Table3[Staff_DD],Staff_Data[#All],3,FALSE)</f>
        <v>Isembold</v>
      </c>
      <c r="C9" t="str">
        <f>VLOOKUP(Table3[Staff_DD],Staff_Data[#All],4,FALSE)</f>
        <v>Gardner</v>
      </c>
      <c r="D9" t="s">
        <v>1317</v>
      </c>
      <c r="E9" s="1">
        <v>43101</v>
      </c>
      <c r="F9" t="str">
        <f>VLOOKUP(Table3[[#This Row],[Course Attended]],Table6[#All],2,FALSE)</f>
        <v>Yes</v>
      </c>
      <c r="G9">
        <f>IF(ISBLANK(Table3[[#This Row],[Course date]]),0,1)</f>
        <v>1</v>
      </c>
    </row>
    <row r="10" spans="1:7" x14ac:dyDescent="0.45">
      <c r="A10" t="s">
        <v>1337</v>
      </c>
      <c r="B10" t="str">
        <f>VLOOKUP(Table3[Staff_DD],Staff_Data[#All],3,FALSE)</f>
        <v>Gorbaduc</v>
      </c>
      <c r="C10" t="str">
        <f>VLOOKUP(Table3[Staff_DD],Staff_Data[#All],4,FALSE)</f>
        <v>Headstrong</v>
      </c>
      <c r="D10" t="s">
        <v>1317</v>
      </c>
      <c r="E10" s="1">
        <v>43101</v>
      </c>
      <c r="F10" t="str">
        <f>VLOOKUP(Table3[[#This Row],[Course Attended]],Table6[#All],2,FALSE)</f>
        <v>Yes</v>
      </c>
      <c r="G10">
        <f>IF(ISBLANK(Table3[[#This Row],[Course date]]),0,1)</f>
        <v>1</v>
      </c>
    </row>
    <row r="11" spans="1:7" x14ac:dyDescent="0.45">
      <c r="A11" t="s">
        <v>1343</v>
      </c>
      <c r="B11" t="str">
        <f>VLOOKUP(Table3[Staff_DD],Staff_Data[#All],3,FALSE)</f>
        <v>Bell</v>
      </c>
      <c r="C11" t="str">
        <f>VLOOKUP(Table3[Staff_DD],Staff_Data[#All],4,FALSE)</f>
        <v>Took-Brandybuck</v>
      </c>
      <c r="D11" t="s">
        <v>1317</v>
      </c>
      <c r="E11" s="1">
        <v>43101</v>
      </c>
      <c r="F11" t="str">
        <f>VLOOKUP(Table3[[#This Row],[Course Attended]],Table6[#All],2,FALSE)</f>
        <v>Yes</v>
      </c>
      <c r="G11">
        <f>IF(ISBLANK(Table3[[#This Row],[Course date]]),0,1)</f>
        <v>1</v>
      </c>
    </row>
    <row r="12" spans="1:7" x14ac:dyDescent="0.45">
      <c r="A12" t="s">
        <v>1336</v>
      </c>
      <c r="B12" t="str">
        <f>VLOOKUP(Table3[Staff_DD],Staff_Data[#All],3,FALSE)</f>
        <v>Haiduc</v>
      </c>
      <c r="C12" t="str">
        <f>VLOOKUP(Table3[Staff_DD],Staff_Data[#All],4,FALSE)</f>
        <v>Underhill</v>
      </c>
      <c r="D12" t="s">
        <v>1317</v>
      </c>
      <c r="E12" s="1">
        <v>43103</v>
      </c>
      <c r="F12" s="5" t="str">
        <f>VLOOKUP(Table3[[#This Row],[Course Attended]],Table6[#All],2,FALSE)</f>
        <v>Yes</v>
      </c>
      <c r="G12">
        <f>IF(ISBLANK(Table3[[#This Row],[Course date]]),0,1)</f>
        <v>1</v>
      </c>
    </row>
    <row r="13" spans="1:7" x14ac:dyDescent="0.45">
      <c r="A13" t="s">
        <v>1344</v>
      </c>
      <c r="B13" t="str">
        <f>VLOOKUP(Table3[Staff_DD],Staff_Data[#All],3,FALSE)</f>
        <v>Mirabella</v>
      </c>
      <c r="C13" t="str">
        <f>VLOOKUP(Table3[Staff_DD],Staff_Data[#All],4,FALSE)</f>
        <v>Greenhand</v>
      </c>
      <c r="D13" t="s">
        <v>1317</v>
      </c>
      <c r="E13" s="1">
        <v>43103</v>
      </c>
      <c r="F13" s="5" t="str">
        <f>VLOOKUP(Table3[[#This Row],[Course Attended]],Table6[#All],2,FALSE)</f>
        <v>Yes</v>
      </c>
      <c r="G13">
        <f>IF(ISBLANK(Table3[[#This Row],[Course date]]),0,1)</f>
        <v>1</v>
      </c>
    </row>
    <row r="14" spans="1:7" x14ac:dyDescent="0.45">
      <c r="A14" t="s">
        <v>1345</v>
      </c>
      <c r="B14" t="str">
        <f>VLOOKUP(Table3[Staff_DD],Staff_Data[#All],3,FALSE)</f>
        <v>Blanco</v>
      </c>
      <c r="C14" t="str">
        <f>VLOOKUP(Table3[Staff_DD],Staff_Data[#All],4,FALSE)</f>
        <v>Burrowes</v>
      </c>
      <c r="D14" t="s">
        <v>1317</v>
      </c>
      <c r="E14" s="1">
        <v>43103</v>
      </c>
      <c r="F14" s="5" t="str">
        <f>VLOOKUP(Table3[[#This Row],[Course Attended]],Table6[#All],2,FALSE)</f>
        <v>Yes</v>
      </c>
      <c r="G14">
        <f>IF(ISBLANK(Table3[[#This Row],[Course date]]),0,1)</f>
        <v>1</v>
      </c>
    </row>
    <row r="15" spans="1:7" x14ac:dyDescent="0.45">
      <c r="A15" t="s">
        <v>1346</v>
      </c>
      <c r="B15" t="str">
        <f>VLOOKUP(Table3[Staff_DD],Staff_Data[#All],3,FALSE)</f>
        <v>Ponto</v>
      </c>
      <c r="C15" t="str">
        <f>VLOOKUP(Table3[Staff_DD],Staff_Data[#All],4,FALSE)</f>
        <v>Bunce</v>
      </c>
      <c r="D15" t="s">
        <v>1317</v>
      </c>
      <c r="E15" s="1">
        <v>43103</v>
      </c>
      <c r="F15" s="5" t="str">
        <f>VLOOKUP(Table3[[#This Row],[Course Attended]],Table6[#All],2,FALSE)</f>
        <v>Yes</v>
      </c>
      <c r="G15">
        <f>IF(ISBLANK(Table3[[#This Row],[Course date]]),0,1)</f>
        <v>1</v>
      </c>
    </row>
    <row r="16" spans="1:7" x14ac:dyDescent="0.45">
      <c r="A16" t="s">
        <v>1351</v>
      </c>
      <c r="B16" t="str">
        <f>VLOOKUP(Table3[Staff_DD],Staff_Data[#All],3,FALSE)</f>
        <v>Erling</v>
      </c>
      <c r="C16" t="str">
        <f>VLOOKUP(Table3[Staff_DD],Staff_Data[#All],4,FALSE)</f>
        <v>Brownlock</v>
      </c>
      <c r="D16" t="s">
        <v>1317</v>
      </c>
      <c r="E16" s="1">
        <v>43103</v>
      </c>
      <c r="F16" s="5" t="str">
        <f>VLOOKUP(Table3[[#This Row],[Course Attended]],Table6[#All],2,FALSE)</f>
        <v>Yes</v>
      </c>
      <c r="G16">
        <f>IF(ISBLANK(Table3[[#This Row],[Course date]]),0,1)</f>
        <v>1</v>
      </c>
    </row>
    <row r="17" spans="1:7" x14ac:dyDescent="0.45">
      <c r="A17" t="s">
        <v>1347</v>
      </c>
      <c r="B17" t="str">
        <f>VLOOKUP(Table3[Staff_DD],Staff_Data[#All],3,FALSE)</f>
        <v>Filibert</v>
      </c>
      <c r="C17" t="str">
        <f>VLOOKUP(Table3[Staff_DD],Staff_Data[#All],4,FALSE)</f>
        <v>Proudfoot</v>
      </c>
      <c r="D17" t="s">
        <v>1317</v>
      </c>
      <c r="E17" s="1">
        <v>43103</v>
      </c>
      <c r="F17" s="5" t="str">
        <f>VLOOKUP(Table3[[#This Row],[Course Attended]],Table6[#All],2,FALSE)</f>
        <v>Yes</v>
      </c>
      <c r="G17">
        <f>IF(ISBLANK(Table3[[#This Row],[Course date]]),0,1)</f>
        <v>1</v>
      </c>
    </row>
    <row r="18" spans="1:7" x14ac:dyDescent="0.45">
      <c r="A18" t="s">
        <v>1348</v>
      </c>
      <c r="B18" t="str">
        <f>VLOOKUP(Table3[Staff_DD],Staff_Data[#All],3,FALSE)</f>
        <v>Belba</v>
      </c>
      <c r="C18" t="str">
        <f>VLOOKUP(Table3[Staff_DD],Staff_Data[#All],4,FALSE)</f>
        <v>Clayhanger</v>
      </c>
      <c r="D18" t="s">
        <v>1317</v>
      </c>
      <c r="E18" s="1"/>
      <c r="F18" s="5" t="str">
        <f>VLOOKUP(Table3[[#This Row],[Course Attended]],Table6[#All],2,FALSE)</f>
        <v>Yes</v>
      </c>
      <c r="G18">
        <f>IF(ISBLANK(Table3[[#This Row],[Course date]]),0,1)</f>
        <v>0</v>
      </c>
    </row>
    <row r="19" spans="1:7" x14ac:dyDescent="0.45">
      <c r="A19" t="s">
        <v>1349</v>
      </c>
      <c r="B19" t="str">
        <f>VLOOKUP(Table3[Staff_DD],Staff_Data[#All],3,FALSE)</f>
        <v>Marigold</v>
      </c>
      <c r="C19" t="str">
        <f>VLOOKUP(Table3[Staff_DD],Staff_Data[#All],4,FALSE)</f>
        <v>Took-Took</v>
      </c>
      <c r="D19" t="s">
        <v>1317</v>
      </c>
      <c r="E19" s="1"/>
      <c r="F19" s="5" t="str">
        <f>VLOOKUP(Table3[[#This Row],[Course Attended]],Table6[#All],2,FALSE)</f>
        <v>Yes</v>
      </c>
      <c r="G19">
        <f>IF(ISBLANK(Table3[[#This Row],[Course date]]),0,1)</f>
        <v>0</v>
      </c>
    </row>
    <row r="20" spans="1:7" x14ac:dyDescent="0.45">
      <c r="A20" t="s">
        <v>1350</v>
      </c>
      <c r="B20" t="str">
        <f>VLOOKUP(Table3[Staff_DD],Staff_Data[#All],3,FALSE)</f>
        <v>Faramond</v>
      </c>
      <c r="C20" t="str">
        <f>VLOOKUP(Table3[Staff_DD],Staff_Data[#All],4,FALSE)</f>
        <v>Sackville-Baggins</v>
      </c>
      <c r="D20" t="s">
        <v>1317</v>
      </c>
      <c r="E20" s="1"/>
      <c r="F20" s="5" t="str">
        <f>VLOOKUP(Table3[[#This Row],[Course Attended]],Table6[#All],2,FALSE)</f>
        <v>Yes</v>
      </c>
      <c r="G20">
        <f>IF(ISBLANK(Table3[[#This Row],[Course date]]),0,1)</f>
        <v>0</v>
      </c>
    </row>
    <row r="21" spans="1:7" x14ac:dyDescent="0.45">
      <c r="A21" t="s">
        <v>1341</v>
      </c>
      <c r="B21" t="str">
        <f>VLOOKUP(Table3[Staff_DD],Staff_Data[#All],3,FALSE)</f>
        <v>Primula</v>
      </c>
      <c r="C21" t="str">
        <f>VLOOKUP(Table3[Staff_DD],Staff_Data[#All],4,FALSE)</f>
        <v>Clayhanger</v>
      </c>
      <c r="D21" t="s">
        <v>1318</v>
      </c>
      <c r="E21" s="1">
        <v>43102</v>
      </c>
      <c r="F21" s="5" t="str">
        <f>VLOOKUP(Table3[[#This Row],[Course Attended]],Table6[#All],2,FALSE)</f>
        <v>Yes</v>
      </c>
      <c r="G21">
        <f>IF(ISBLANK(Table3[[#This Row],[Course date]]),0,1)</f>
        <v>1</v>
      </c>
    </row>
    <row r="22" spans="1:7" x14ac:dyDescent="0.45">
      <c r="A22" t="s">
        <v>1335</v>
      </c>
      <c r="B22" t="str">
        <f>VLOOKUP(Table3[Staff_DD],Staff_Data[#All],3,FALSE)</f>
        <v xml:space="preserve">Nora </v>
      </c>
      <c r="C22" t="str">
        <f>VLOOKUP(Table3[Staff_DD],Staff_Data[#All],4,FALSE)</f>
        <v>Gammidge</v>
      </c>
      <c r="D22" t="s">
        <v>1318</v>
      </c>
      <c r="E22" s="1">
        <v>43102</v>
      </c>
      <c r="F22" s="5" t="str">
        <f>VLOOKUP(Table3[[#This Row],[Course Attended]],Table6[#All],2,FALSE)</f>
        <v>Yes</v>
      </c>
      <c r="G22">
        <f>IF(ISBLANK(Table3[[#This Row],[Course date]]),0,1)</f>
        <v>1</v>
      </c>
    </row>
    <row r="23" spans="1:7" x14ac:dyDescent="0.45">
      <c r="A23" t="s">
        <v>1342</v>
      </c>
      <c r="B23" t="str">
        <f>VLOOKUP(Table3[Staff_DD],Staff_Data[#All],3,FALSE)</f>
        <v>Timba</v>
      </c>
      <c r="C23" t="str">
        <f>VLOOKUP(Table3[Staff_DD],Staff_Data[#All],4,FALSE)</f>
        <v>Tunnelly</v>
      </c>
      <c r="D23" t="s">
        <v>1318</v>
      </c>
      <c r="E23" s="1">
        <v>43102</v>
      </c>
      <c r="F23" s="5" t="str">
        <f>VLOOKUP(Table3[[#This Row],[Course Attended]],Table6[#All],2,FALSE)</f>
        <v>Yes</v>
      </c>
      <c r="G23">
        <f>IF(ISBLANK(Table3[[#This Row],[Course date]]),0,1)</f>
        <v>1</v>
      </c>
    </row>
    <row r="24" spans="1:7" x14ac:dyDescent="0.45">
      <c r="A24" t="s">
        <v>1338</v>
      </c>
      <c r="B24" t="str">
        <f>VLOOKUP(Table3[Staff_DD],Staff_Data[#All],3,FALSE)</f>
        <v>Guido</v>
      </c>
      <c r="C24" t="str">
        <f>VLOOKUP(Table3[Staff_DD],Staff_Data[#All],4,FALSE)</f>
        <v>Bunce</v>
      </c>
      <c r="D24" t="s">
        <v>1318</v>
      </c>
      <c r="E24" s="1">
        <v>43102</v>
      </c>
      <c r="F24" s="5" t="str">
        <f>VLOOKUP(Table3[[#This Row],[Course Attended]],Table6[#All],2,FALSE)</f>
        <v>Yes</v>
      </c>
      <c r="G24">
        <f>IF(ISBLANK(Table3[[#This Row],[Course date]]),0,1)</f>
        <v>1</v>
      </c>
    </row>
    <row r="25" spans="1:7" x14ac:dyDescent="0.45">
      <c r="A25" t="s">
        <v>1339</v>
      </c>
      <c r="B25" t="str">
        <f>VLOOKUP(Table3[Staff_DD],Staff_Data[#All],3,FALSE)</f>
        <v>Isembold</v>
      </c>
      <c r="C25" t="str">
        <f>VLOOKUP(Table3[Staff_DD],Staff_Data[#All],4,FALSE)</f>
        <v>Gardner</v>
      </c>
      <c r="D25" t="s">
        <v>1318</v>
      </c>
      <c r="E25" s="1">
        <v>43102</v>
      </c>
      <c r="F25" s="5" t="str">
        <f>VLOOKUP(Table3[[#This Row],[Course Attended]],Table6[#All],2,FALSE)</f>
        <v>Yes</v>
      </c>
      <c r="G25">
        <f>IF(ISBLANK(Table3[[#This Row],[Course date]]),0,1)</f>
        <v>1</v>
      </c>
    </row>
    <row r="26" spans="1:7" x14ac:dyDescent="0.45">
      <c r="A26" t="s">
        <v>1337</v>
      </c>
      <c r="B26" t="str">
        <f>VLOOKUP(Table3[Staff_DD],Staff_Data[#All],3,FALSE)</f>
        <v>Gorbaduc</v>
      </c>
      <c r="C26" t="str">
        <f>VLOOKUP(Table3[Staff_DD],Staff_Data[#All],4,FALSE)</f>
        <v>Headstrong</v>
      </c>
      <c r="D26" t="s">
        <v>1318</v>
      </c>
      <c r="E26" s="1">
        <v>43102</v>
      </c>
      <c r="F26" s="5" t="str">
        <f>VLOOKUP(Table3[[#This Row],[Course Attended]],Table6[#All],2,FALSE)</f>
        <v>Yes</v>
      </c>
      <c r="G26">
        <f>IF(ISBLANK(Table3[[#This Row],[Course date]]),0,1)</f>
        <v>1</v>
      </c>
    </row>
    <row r="27" spans="1:7" x14ac:dyDescent="0.45">
      <c r="A27" t="s">
        <v>1343</v>
      </c>
      <c r="B27" t="str">
        <f>VLOOKUP(Table3[Staff_DD],Staff_Data[#All],3,FALSE)</f>
        <v>Bell</v>
      </c>
      <c r="C27" t="str">
        <f>VLOOKUP(Table3[Staff_DD],Staff_Data[#All],4,FALSE)</f>
        <v>Took-Brandybuck</v>
      </c>
      <c r="D27" t="s">
        <v>1318</v>
      </c>
      <c r="E27" s="1">
        <v>43102</v>
      </c>
      <c r="F27" s="5" t="str">
        <f>VLOOKUP(Table3[[#This Row],[Course Attended]],Table6[#All],2,FALSE)</f>
        <v>Yes</v>
      </c>
      <c r="G27">
        <f>IF(ISBLANK(Table3[[#This Row],[Course date]]),0,1)</f>
        <v>1</v>
      </c>
    </row>
    <row r="28" spans="1:7" x14ac:dyDescent="0.45">
      <c r="A28" t="s">
        <v>1336</v>
      </c>
      <c r="B28" t="str">
        <f>VLOOKUP(Table3[Staff_DD],Staff_Data[#All],3,FALSE)</f>
        <v>Haiduc</v>
      </c>
      <c r="C28" t="str">
        <f>VLOOKUP(Table3[Staff_DD],Staff_Data[#All],4,FALSE)</f>
        <v>Underhill</v>
      </c>
      <c r="D28" t="s">
        <v>1318</v>
      </c>
      <c r="E28" s="1">
        <v>43102</v>
      </c>
      <c r="F28" s="5" t="str">
        <f>VLOOKUP(Table3[[#This Row],[Course Attended]],Table6[#All],2,FALSE)</f>
        <v>Yes</v>
      </c>
      <c r="G28">
        <f>IF(ISBLANK(Table3[[#This Row],[Course date]]),0,1)</f>
        <v>1</v>
      </c>
    </row>
    <row r="29" spans="1:7" x14ac:dyDescent="0.45">
      <c r="A29" t="s">
        <v>1344</v>
      </c>
      <c r="B29" t="str">
        <f>VLOOKUP(Table3[Staff_DD],Staff_Data[#All],3,FALSE)</f>
        <v>Mirabella</v>
      </c>
      <c r="C29" t="str">
        <f>VLOOKUP(Table3[Staff_DD],Staff_Data[#All],4,FALSE)</f>
        <v>Greenhand</v>
      </c>
      <c r="D29" t="s">
        <v>1318</v>
      </c>
      <c r="E29" s="1">
        <v>43102</v>
      </c>
      <c r="F29" s="5" t="str">
        <f>VLOOKUP(Table3[[#This Row],[Course Attended]],Table6[#All],2,FALSE)</f>
        <v>Yes</v>
      </c>
      <c r="G29">
        <f>IF(ISBLANK(Table3[[#This Row],[Course date]]),0,1)</f>
        <v>1</v>
      </c>
    </row>
    <row r="30" spans="1:7" x14ac:dyDescent="0.45">
      <c r="A30" t="s">
        <v>1345</v>
      </c>
      <c r="B30" t="str">
        <f>VLOOKUP(Table3[Staff_DD],Staff_Data[#All],3,FALSE)</f>
        <v>Blanco</v>
      </c>
      <c r="C30" t="str">
        <f>VLOOKUP(Table3[Staff_DD],Staff_Data[#All],4,FALSE)</f>
        <v>Burrowes</v>
      </c>
      <c r="D30" t="s">
        <v>1318</v>
      </c>
      <c r="F30" s="5" t="str">
        <f>VLOOKUP(Table3[[#This Row],[Course Attended]],Table6[#All],2,FALSE)</f>
        <v>Yes</v>
      </c>
      <c r="G30">
        <f>IF(ISBLANK(Table3[[#This Row],[Course date]]),0,1)</f>
        <v>0</v>
      </c>
    </row>
    <row r="31" spans="1:7" x14ac:dyDescent="0.45">
      <c r="A31" t="s">
        <v>1346</v>
      </c>
      <c r="B31" t="str">
        <f>VLOOKUP(Table3[Staff_DD],Staff_Data[#All],3,FALSE)</f>
        <v>Ponto</v>
      </c>
      <c r="C31" t="str">
        <f>VLOOKUP(Table3[Staff_DD],Staff_Data[#All],4,FALSE)</f>
        <v>Bunce</v>
      </c>
      <c r="D31" t="s">
        <v>1318</v>
      </c>
      <c r="F31" s="5" t="str">
        <f>VLOOKUP(Table3[[#This Row],[Course Attended]],Table6[#All],2,FALSE)</f>
        <v>Yes</v>
      </c>
      <c r="G31">
        <f>IF(ISBLANK(Table3[[#This Row],[Course date]]),0,1)</f>
        <v>0</v>
      </c>
    </row>
    <row r="32" spans="1:7" x14ac:dyDescent="0.45">
      <c r="A32" t="s">
        <v>1351</v>
      </c>
      <c r="B32" t="str">
        <f>VLOOKUP(Table3[Staff_DD],Staff_Data[#All],3,FALSE)</f>
        <v>Erling</v>
      </c>
      <c r="C32" t="str">
        <f>VLOOKUP(Table3[Staff_DD],Staff_Data[#All],4,FALSE)</f>
        <v>Brownlock</v>
      </c>
      <c r="D32" t="s">
        <v>1318</v>
      </c>
      <c r="F32" s="5" t="str">
        <f>VLOOKUP(Table3[[#This Row],[Course Attended]],Table6[#All],2,FALSE)</f>
        <v>Yes</v>
      </c>
      <c r="G32">
        <f>IF(ISBLANK(Table3[[#This Row],[Course date]]),0,1)</f>
        <v>0</v>
      </c>
    </row>
    <row r="33" spans="1:7" x14ac:dyDescent="0.45">
      <c r="A33" t="s">
        <v>1347</v>
      </c>
      <c r="B33" t="str">
        <f>VLOOKUP(Table3[Staff_DD],Staff_Data[#All],3,FALSE)</f>
        <v>Filibert</v>
      </c>
      <c r="C33" t="str">
        <f>VLOOKUP(Table3[Staff_DD],Staff_Data[#All],4,FALSE)</f>
        <v>Proudfoot</v>
      </c>
      <c r="D33" t="s">
        <v>1318</v>
      </c>
      <c r="F33" s="5" t="str">
        <f>VLOOKUP(Table3[[#This Row],[Course Attended]],Table6[#All],2,FALSE)</f>
        <v>Yes</v>
      </c>
      <c r="G33">
        <f>IF(ISBLANK(Table3[[#This Row],[Course date]]),0,1)</f>
        <v>0</v>
      </c>
    </row>
    <row r="34" spans="1:7" x14ac:dyDescent="0.45">
      <c r="A34" t="s">
        <v>1348</v>
      </c>
      <c r="B34" t="str">
        <f>VLOOKUP(Table3[Staff_DD],Staff_Data[#All],3,FALSE)</f>
        <v>Belba</v>
      </c>
      <c r="C34" t="str">
        <f>VLOOKUP(Table3[Staff_DD],Staff_Data[#All],4,FALSE)</f>
        <v>Clayhanger</v>
      </c>
      <c r="D34" t="s">
        <v>1318</v>
      </c>
      <c r="F34" s="5" t="str">
        <f>VLOOKUP(Table3[[#This Row],[Course Attended]],Table6[#All],2,FALSE)</f>
        <v>Yes</v>
      </c>
      <c r="G34">
        <f>IF(ISBLANK(Table3[[#This Row],[Course date]]),0,1)</f>
        <v>0</v>
      </c>
    </row>
    <row r="35" spans="1:7" x14ac:dyDescent="0.45">
      <c r="A35" t="s">
        <v>1349</v>
      </c>
      <c r="B35" t="str">
        <f>VLOOKUP(Table3[Staff_DD],Staff_Data[#All],3,FALSE)</f>
        <v>Marigold</v>
      </c>
      <c r="C35" t="str">
        <f>VLOOKUP(Table3[Staff_DD],Staff_Data[#All],4,FALSE)</f>
        <v>Took-Took</v>
      </c>
      <c r="D35" t="s">
        <v>1318</v>
      </c>
      <c r="F35" s="5" t="str">
        <f>VLOOKUP(Table3[[#This Row],[Course Attended]],Table6[#All],2,FALSE)</f>
        <v>Yes</v>
      </c>
      <c r="G35">
        <f>IF(ISBLANK(Table3[[#This Row],[Course date]]),0,1)</f>
        <v>0</v>
      </c>
    </row>
    <row r="36" spans="1:7" x14ac:dyDescent="0.45">
      <c r="A36" t="s">
        <v>1350</v>
      </c>
      <c r="B36" t="str">
        <f>VLOOKUP(Table3[Staff_DD],Staff_Data[#All],3,FALSE)</f>
        <v>Faramond</v>
      </c>
      <c r="C36" t="str">
        <f>VLOOKUP(Table3[Staff_DD],Staff_Data[#All],4,FALSE)</f>
        <v>Sackville-Baggins</v>
      </c>
      <c r="D36" t="s">
        <v>1318</v>
      </c>
      <c r="F36" s="5" t="str">
        <f>VLOOKUP(Table3[[#This Row],[Course Attended]],Table6[#All],2,FALSE)</f>
        <v>Yes</v>
      </c>
      <c r="G36">
        <f>IF(ISBLANK(Table3[[#This Row],[Course date]]),0,1)</f>
        <v>0</v>
      </c>
    </row>
  </sheetData>
  <dataValidations count="2">
    <dataValidation type="list" allowBlank="1" showInputMessage="1" showErrorMessage="1" sqref="D5:D36">
      <formula1>CourseListing</formula1>
    </dataValidation>
    <dataValidation type="list" allowBlank="1" showInputMessage="1" showErrorMessage="1" prompt="Please select the staff details from the list" sqref="A5:A39">
      <formula1>Staff_DD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253"/>
  <sheetViews>
    <sheetView topLeftCell="E2" workbookViewId="0">
      <selection activeCell="F30" sqref="F29:F30"/>
    </sheetView>
  </sheetViews>
  <sheetFormatPr defaultRowHeight="14.25" x14ac:dyDescent="0.45"/>
  <cols>
    <col min="4" max="4" width="32.3984375" customWidth="1"/>
    <col min="6" max="6" width="49.06640625" bestFit="1" customWidth="1"/>
    <col min="8" max="8" width="18.33203125" bestFit="1" customWidth="1"/>
    <col min="10" max="10" width="14.73046875" bestFit="1" customWidth="1"/>
    <col min="12" max="12" width="25.06640625" customWidth="1"/>
    <col min="13" max="13" width="18.59765625" customWidth="1"/>
  </cols>
  <sheetData>
    <row r="3" spans="2:13" x14ac:dyDescent="0.45">
      <c r="B3" t="s">
        <v>2</v>
      </c>
      <c r="D3" s="2" t="s">
        <v>5</v>
      </c>
      <c r="F3" t="s">
        <v>6</v>
      </c>
      <c r="H3" t="s">
        <v>7</v>
      </c>
      <c r="J3" t="s">
        <v>1316</v>
      </c>
      <c r="L3" t="s">
        <v>1319</v>
      </c>
      <c r="M3" t="s">
        <v>1331</v>
      </c>
    </row>
    <row r="4" spans="2:13" x14ac:dyDescent="0.45">
      <c r="B4" t="s">
        <v>1326</v>
      </c>
      <c r="D4" t="s">
        <v>13</v>
      </c>
      <c r="F4" t="s">
        <v>14</v>
      </c>
      <c r="H4" t="s">
        <v>15</v>
      </c>
      <c r="L4" t="s">
        <v>1320</v>
      </c>
      <c r="M4" t="s">
        <v>1332</v>
      </c>
    </row>
    <row r="5" spans="2:13" x14ac:dyDescent="0.45">
      <c r="B5" t="s">
        <v>1327</v>
      </c>
      <c r="D5" t="s">
        <v>20</v>
      </c>
      <c r="F5" t="s">
        <v>21</v>
      </c>
      <c r="H5" t="s">
        <v>22</v>
      </c>
      <c r="L5" t="s">
        <v>1321</v>
      </c>
      <c r="M5" t="s">
        <v>1332</v>
      </c>
    </row>
    <row r="6" spans="2:13" x14ac:dyDescent="0.45">
      <c r="B6" t="s">
        <v>1328</v>
      </c>
      <c r="D6" t="s">
        <v>28</v>
      </c>
      <c r="F6" t="s">
        <v>29</v>
      </c>
      <c r="H6" t="s">
        <v>30</v>
      </c>
      <c r="L6" t="s">
        <v>1322</v>
      </c>
      <c r="M6" t="s">
        <v>1332</v>
      </c>
    </row>
    <row r="7" spans="2:13" x14ac:dyDescent="0.45">
      <c r="D7" t="s">
        <v>35</v>
      </c>
      <c r="F7" t="s">
        <v>36</v>
      </c>
      <c r="H7" t="s">
        <v>37</v>
      </c>
      <c r="L7" t="s">
        <v>1323</v>
      </c>
      <c r="M7" t="s">
        <v>1332</v>
      </c>
    </row>
    <row r="8" spans="2:13" x14ac:dyDescent="0.45">
      <c r="D8" t="s">
        <v>42</v>
      </c>
      <c r="F8" t="s">
        <v>43</v>
      </c>
      <c r="H8" t="s">
        <v>30</v>
      </c>
      <c r="L8" t="s">
        <v>1324</v>
      </c>
      <c r="M8" t="s">
        <v>1332</v>
      </c>
    </row>
    <row r="9" spans="2:13" x14ac:dyDescent="0.45">
      <c r="D9" t="s">
        <v>48</v>
      </c>
      <c r="F9" t="s">
        <v>49</v>
      </c>
      <c r="H9" t="s">
        <v>50</v>
      </c>
      <c r="L9" t="s">
        <v>1325</v>
      </c>
      <c r="M9" t="s">
        <v>1332</v>
      </c>
    </row>
    <row r="10" spans="2:13" x14ac:dyDescent="0.45">
      <c r="D10" t="s">
        <v>55</v>
      </c>
      <c r="F10" t="s">
        <v>56</v>
      </c>
      <c r="H10" t="s">
        <v>57</v>
      </c>
      <c r="L10" t="s">
        <v>1317</v>
      </c>
      <c r="M10" t="s">
        <v>1333</v>
      </c>
    </row>
    <row r="11" spans="2:13" x14ac:dyDescent="0.45">
      <c r="D11" t="s">
        <v>62</v>
      </c>
      <c r="F11" t="s">
        <v>63</v>
      </c>
      <c r="H11" t="s">
        <v>64</v>
      </c>
      <c r="L11" t="s">
        <v>1318</v>
      </c>
      <c r="M11" t="s">
        <v>1333</v>
      </c>
    </row>
    <row r="12" spans="2:13" x14ac:dyDescent="0.45">
      <c r="D12" t="s">
        <v>69</v>
      </c>
      <c r="F12" t="s">
        <v>70</v>
      </c>
      <c r="H12" t="s">
        <v>71</v>
      </c>
    </row>
    <row r="13" spans="2:13" x14ac:dyDescent="0.45">
      <c r="D13" t="s">
        <v>76</v>
      </c>
      <c r="F13" t="s">
        <v>77</v>
      </c>
      <c r="H13" t="s">
        <v>78</v>
      </c>
    </row>
    <row r="14" spans="2:13" x14ac:dyDescent="0.45">
      <c r="D14" t="s">
        <v>83</v>
      </c>
      <c r="F14" t="s">
        <v>84</v>
      </c>
      <c r="H14" t="s">
        <v>85</v>
      </c>
    </row>
    <row r="15" spans="2:13" x14ac:dyDescent="0.45">
      <c r="D15" t="s">
        <v>89</v>
      </c>
      <c r="F15" t="s">
        <v>90</v>
      </c>
      <c r="H15" t="s">
        <v>64</v>
      </c>
    </row>
    <row r="16" spans="2:13" x14ac:dyDescent="0.45">
      <c r="D16" t="s">
        <v>94</v>
      </c>
      <c r="F16" t="s">
        <v>95</v>
      </c>
      <c r="H16" t="s">
        <v>96</v>
      </c>
    </row>
    <row r="17" spans="4:8" x14ac:dyDescent="0.45">
      <c r="D17" t="s">
        <v>101</v>
      </c>
      <c r="F17" t="s">
        <v>102</v>
      </c>
      <c r="H17" t="s">
        <v>103</v>
      </c>
    </row>
    <row r="18" spans="4:8" x14ac:dyDescent="0.45">
      <c r="D18" t="s">
        <v>107</v>
      </c>
      <c r="F18" t="s">
        <v>108</v>
      </c>
      <c r="H18" t="s">
        <v>85</v>
      </c>
    </row>
    <row r="19" spans="4:8" x14ac:dyDescent="0.45">
      <c r="D19" t="s">
        <v>112</v>
      </c>
      <c r="F19" t="s">
        <v>113</v>
      </c>
      <c r="H19" t="s">
        <v>64</v>
      </c>
    </row>
    <row r="20" spans="4:8" x14ac:dyDescent="0.45">
      <c r="D20" t="s">
        <v>118</v>
      </c>
      <c r="F20" t="s">
        <v>119</v>
      </c>
      <c r="H20" t="s">
        <v>64</v>
      </c>
    </row>
    <row r="21" spans="4:8" x14ac:dyDescent="0.45">
      <c r="D21" t="s">
        <v>123</v>
      </c>
      <c r="F21" t="s">
        <v>124</v>
      </c>
      <c r="H21" t="s">
        <v>125</v>
      </c>
    </row>
    <row r="22" spans="4:8" x14ac:dyDescent="0.45">
      <c r="D22" t="s">
        <v>130</v>
      </c>
      <c r="F22" t="s">
        <v>131</v>
      </c>
      <c r="H22" t="s">
        <v>132</v>
      </c>
    </row>
    <row r="23" spans="4:8" x14ac:dyDescent="0.45">
      <c r="D23" t="s">
        <v>137</v>
      </c>
      <c r="F23" t="s">
        <v>138</v>
      </c>
      <c r="H23" t="s">
        <v>139</v>
      </c>
    </row>
    <row r="24" spans="4:8" x14ac:dyDescent="0.45">
      <c r="D24" t="s">
        <v>143</v>
      </c>
      <c r="F24" t="s">
        <v>144</v>
      </c>
      <c r="H24" t="s">
        <v>64</v>
      </c>
    </row>
    <row r="25" spans="4:8" x14ac:dyDescent="0.45">
      <c r="D25" t="s">
        <v>149</v>
      </c>
      <c r="F25" t="s">
        <v>150</v>
      </c>
      <c r="H25" t="s">
        <v>103</v>
      </c>
    </row>
    <row r="26" spans="4:8" x14ac:dyDescent="0.45">
      <c r="D26" t="s">
        <v>155</v>
      </c>
      <c r="F26" t="s">
        <v>156</v>
      </c>
      <c r="H26" t="s">
        <v>157</v>
      </c>
    </row>
    <row r="27" spans="4:8" x14ac:dyDescent="0.45">
      <c r="D27" t="s">
        <v>162</v>
      </c>
      <c r="F27" t="s">
        <v>163</v>
      </c>
      <c r="H27" t="s">
        <v>85</v>
      </c>
    </row>
    <row r="28" spans="4:8" x14ac:dyDescent="0.45">
      <c r="D28" t="s">
        <v>168</v>
      </c>
      <c r="F28" t="s">
        <v>169</v>
      </c>
      <c r="H28" t="s">
        <v>170</v>
      </c>
    </row>
    <row r="29" spans="4:8" x14ac:dyDescent="0.45">
      <c r="D29" t="s">
        <v>175</v>
      </c>
      <c r="F29" t="s">
        <v>176</v>
      </c>
      <c r="H29" t="s">
        <v>177</v>
      </c>
    </row>
    <row r="30" spans="4:8" x14ac:dyDescent="0.45">
      <c r="D30" t="s">
        <v>181</v>
      </c>
      <c r="F30" t="s">
        <v>182</v>
      </c>
      <c r="H30" t="s">
        <v>103</v>
      </c>
    </row>
    <row r="31" spans="4:8" x14ac:dyDescent="0.45">
      <c r="D31" t="s">
        <v>187</v>
      </c>
      <c r="F31" t="s">
        <v>188</v>
      </c>
      <c r="H31" t="s">
        <v>189</v>
      </c>
    </row>
    <row r="32" spans="4:8" x14ac:dyDescent="0.45">
      <c r="D32" t="s">
        <v>193</v>
      </c>
      <c r="F32" t="s">
        <v>194</v>
      </c>
      <c r="H32" t="s">
        <v>64</v>
      </c>
    </row>
    <row r="33" spans="4:8" x14ac:dyDescent="0.45">
      <c r="D33" t="s">
        <v>199</v>
      </c>
      <c r="F33" t="s">
        <v>200</v>
      </c>
      <c r="H33" t="s">
        <v>201</v>
      </c>
    </row>
    <row r="34" spans="4:8" x14ac:dyDescent="0.45">
      <c r="D34" t="s">
        <v>204</v>
      </c>
      <c r="F34" t="s">
        <v>205</v>
      </c>
      <c r="H34" t="s">
        <v>64</v>
      </c>
    </row>
    <row r="35" spans="4:8" x14ac:dyDescent="0.45">
      <c r="D35" t="s">
        <v>210</v>
      </c>
      <c r="F35" t="s">
        <v>211</v>
      </c>
      <c r="H35" t="s">
        <v>212</v>
      </c>
    </row>
    <row r="36" spans="4:8" x14ac:dyDescent="0.45">
      <c r="D36" t="s">
        <v>221</v>
      </c>
      <c r="F36" t="s">
        <v>216</v>
      </c>
      <c r="H36" t="s">
        <v>217</v>
      </c>
    </row>
    <row r="37" spans="4:8" x14ac:dyDescent="0.45">
      <c r="D37" t="s">
        <v>228</v>
      </c>
      <c r="F37" t="s">
        <v>222</v>
      </c>
      <c r="H37" t="s">
        <v>223</v>
      </c>
    </row>
    <row r="38" spans="4:8" x14ac:dyDescent="0.45">
      <c r="D38" t="s">
        <v>235</v>
      </c>
      <c r="F38" t="s">
        <v>229</v>
      </c>
      <c r="H38" t="s">
        <v>230</v>
      </c>
    </row>
    <row r="39" spans="4:8" x14ac:dyDescent="0.45">
      <c r="D39" t="s">
        <v>241</v>
      </c>
      <c r="F39" t="s">
        <v>236</v>
      </c>
      <c r="H39" t="s">
        <v>237</v>
      </c>
    </row>
    <row r="40" spans="4:8" x14ac:dyDescent="0.45">
      <c r="D40" t="s">
        <v>247</v>
      </c>
      <c r="F40" t="s">
        <v>242</v>
      </c>
      <c r="H40" t="s">
        <v>243</v>
      </c>
    </row>
    <row r="41" spans="4:8" x14ac:dyDescent="0.45">
      <c r="D41" t="s">
        <v>252</v>
      </c>
      <c r="F41" t="s">
        <v>248</v>
      </c>
      <c r="H41" t="s">
        <v>103</v>
      </c>
    </row>
    <row r="42" spans="4:8" x14ac:dyDescent="0.45">
      <c r="D42" t="s">
        <v>258</v>
      </c>
      <c r="F42" t="s">
        <v>253</v>
      </c>
      <c r="H42" t="s">
        <v>254</v>
      </c>
    </row>
    <row r="43" spans="4:8" x14ac:dyDescent="0.45">
      <c r="D43" t="s">
        <v>264</v>
      </c>
      <c r="F43" t="s">
        <v>259</v>
      </c>
      <c r="H43" t="s">
        <v>64</v>
      </c>
    </row>
    <row r="44" spans="4:8" x14ac:dyDescent="0.45">
      <c r="D44" t="s">
        <v>269</v>
      </c>
      <c r="F44" t="s">
        <v>265</v>
      </c>
      <c r="H44" t="s">
        <v>64</v>
      </c>
    </row>
    <row r="45" spans="4:8" x14ac:dyDescent="0.45">
      <c r="D45" t="s">
        <v>273</v>
      </c>
      <c r="F45" t="s">
        <v>270</v>
      </c>
      <c r="H45" t="s">
        <v>85</v>
      </c>
    </row>
    <row r="46" spans="4:8" x14ac:dyDescent="0.45">
      <c r="D46" t="s">
        <v>279</v>
      </c>
      <c r="F46" t="s">
        <v>274</v>
      </c>
      <c r="H46" t="s">
        <v>275</v>
      </c>
    </row>
    <row r="47" spans="4:8" x14ac:dyDescent="0.45">
      <c r="D47" t="s">
        <v>286</v>
      </c>
      <c r="F47" t="s">
        <v>280</v>
      </c>
      <c r="H47" t="s">
        <v>281</v>
      </c>
    </row>
    <row r="48" spans="4:8" x14ac:dyDescent="0.45">
      <c r="D48" t="s">
        <v>293</v>
      </c>
      <c r="F48" t="s">
        <v>287</v>
      </c>
      <c r="H48" t="s">
        <v>288</v>
      </c>
    </row>
    <row r="49" spans="4:8" x14ac:dyDescent="0.45">
      <c r="D49" t="s">
        <v>299</v>
      </c>
      <c r="F49" t="s">
        <v>294</v>
      </c>
      <c r="H49" t="s">
        <v>295</v>
      </c>
    </row>
    <row r="50" spans="4:8" x14ac:dyDescent="0.45">
      <c r="D50" t="s">
        <v>304</v>
      </c>
      <c r="F50" t="s">
        <v>300</v>
      </c>
      <c r="H50" t="s">
        <v>71</v>
      </c>
    </row>
    <row r="51" spans="4:8" x14ac:dyDescent="0.45">
      <c r="D51" t="s">
        <v>310</v>
      </c>
      <c r="F51" t="s">
        <v>305</v>
      </c>
      <c r="H51" t="s">
        <v>306</v>
      </c>
    </row>
    <row r="52" spans="4:8" x14ac:dyDescent="0.45">
      <c r="D52" t="s">
        <v>315</v>
      </c>
      <c r="F52" t="s">
        <v>311</v>
      </c>
      <c r="H52" t="s">
        <v>312</v>
      </c>
    </row>
    <row r="53" spans="4:8" x14ac:dyDescent="0.45">
      <c r="D53" t="s">
        <v>320</v>
      </c>
      <c r="F53" t="s">
        <v>316</v>
      </c>
      <c r="H53" t="s">
        <v>103</v>
      </c>
    </row>
    <row r="54" spans="4:8" x14ac:dyDescent="0.45">
      <c r="D54" t="s">
        <v>327</v>
      </c>
      <c r="F54" t="s">
        <v>321</v>
      </c>
      <c r="H54" t="s">
        <v>322</v>
      </c>
    </row>
    <row r="55" spans="4:8" x14ac:dyDescent="0.45">
      <c r="D55" t="s">
        <v>332</v>
      </c>
      <c r="F55" t="s">
        <v>328</v>
      </c>
      <c r="H55" t="s">
        <v>329</v>
      </c>
    </row>
    <row r="56" spans="4:8" x14ac:dyDescent="0.45">
      <c r="D56" t="s">
        <v>339</v>
      </c>
      <c r="F56" t="s">
        <v>333</v>
      </c>
      <c r="H56" t="s">
        <v>334</v>
      </c>
    </row>
    <row r="57" spans="4:8" x14ac:dyDescent="0.45">
      <c r="D57" t="s">
        <v>343</v>
      </c>
      <c r="F57" t="s">
        <v>340</v>
      </c>
      <c r="H57" t="s">
        <v>64</v>
      </c>
    </row>
    <row r="58" spans="4:8" x14ac:dyDescent="0.45">
      <c r="D58" t="s">
        <v>349</v>
      </c>
      <c r="F58" t="s">
        <v>344</v>
      </c>
      <c r="H58" t="s">
        <v>345</v>
      </c>
    </row>
    <row r="59" spans="4:8" x14ac:dyDescent="0.45">
      <c r="D59" t="s">
        <v>354</v>
      </c>
      <c r="F59" t="s">
        <v>350</v>
      </c>
      <c r="H59" t="s">
        <v>64</v>
      </c>
    </row>
    <row r="60" spans="4:8" x14ac:dyDescent="0.45">
      <c r="D60" t="s">
        <v>361</v>
      </c>
      <c r="F60" t="s">
        <v>355</v>
      </c>
      <c r="H60" t="s">
        <v>356</v>
      </c>
    </row>
    <row r="61" spans="4:8" x14ac:dyDescent="0.45">
      <c r="D61" t="s">
        <v>367</v>
      </c>
      <c r="F61" t="s">
        <v>362</v>
      </c>
      <c r="H61" t="s">
        <v>363</v>
      </c>
    </row>
    <row r="62" spans="4:8" x14ac:dyDescent="0.45">
      <c r="D62" t="s">
        <v>373</v>
      </c>
      <c r="F62" t="s">
        <v>368</v>
      </c>
      <c r="H62" t="s">
        <v>369</v>
      </c>
    </row>
    <row r="63" spans="4:8" x14ac:dyDescent="0.45">
      <c r="D63" t="s">
        <v>385</v>
      </c>
      <c r="F63" t="s">
        <v>374</v>
      </c>
      <c r="H63" t="s">
        <v>375</v>
      </c>
    </row>
    <row r="64" spans="4:8" x14ac:dyDescent="0.45">
      <c r="D64" t="s">
        <v>395</v>
      </c>
      <c r="F64" t="s">
        <v>380</v>
      </c>
      <c r="H64" t="s">
        <v>103</v>
      </c>
    </row>
    <row r="65" spans="4:8" x14ac:dyDescent="0.45">
      <c r="D65" t="s">
        <v>400</v>
      </c>
      <c r="F65" t="s">
        <v>386</v>
      </c>
      <c r="H65" t="s">
        <v>334</v>
      </c>
    </row>
    <row r="66" spans="4:8" x14ac:dyDescent="0.45">
      <c r="D66" t="s">
        <v>406</v>
      </c>
      <c r="F66" t="s">
        <v>391</v>
      </c>
      <c r="H66" t="s">
        <v>64</v>
      </c>
    </row>
    <row r="67" spans="4:8" x14ac:dyDescent="0.45">
      <c r="D67" t="s">
        <v>412</v>
      </c>
      <c r="F67" t="s">
        <v>90</v>
      </c>
      <c r="H67" t="s">
        <v>396</v>
      </c>
    </row>
    <row r="68" spans="4:8" x14ac:dyDescent="0.45">
      <c r="D68" t="s">
        <v>417</v>
      </c>
      <c r="F68" t="s">
        <v>401</v>
      </c>
      <c r="H68" t="s">
        <v>402</v>
      </c>
    </row>
    <row r="69" spans="4:8" x14ac:dyDescent="0.45">
      <c r="D69" t="s">
        <v>423</v>
      </c>
      <c r="F69" t="s">
        <v>407</v>
      </c>
      <c r="H69" t="s">
        <v>408</v>
      </c>
    </row>
    <row r="70" spans="4:8" x14ac:dyDescent="0.45">
      <c r="D70" t="s">
        <v>429</v>
      </c>
      <c r="F70" t="s">
        <v>413</v>
      </c>
      <c r="H70" t="s">
        <v>103</v>
      </c>
    </row>
    <row r="71" spans="4:8" x14ac:dyDescent="0.45">
      <c r="D71" t="s">
        <v>435</v>
      </c>
      <c r="F71" t="s">
        <v>418</v>
      </c>
      <c r="H71" t="s">
        <v>419</v>
      </c>
    </row>
    <row r="72" spans="4:8" x14ac:dyDescent="0.45">
      <c r="D72" t="s">
        <v>447</v>
      </c>
      <c r="F72" t="s">
        <v>424</v>
      </c>
      <c r="H72" t="s">
        <v>425</v>
      </c>
    </row>
    <row r="73" spans="4:8" x14ac:dyDescent="0.45">
      <c r="D73" t="s">
        <v>453</v>
      </c>
      <c r="F73" t="s">
        <v>430</v>
      </c>
      <c r="H73" t="s">
        <v>431</v>
      </c>
    </row>
    <row r="74" spans="4:8" x14ac:dyDescent="0.45">
      <c r="D74" t="s">
        <v>460</v>
      </c>
      <c r="F74" t="s">
        <v>436</v>
      </c>
      <c r="H74" t="s">
        <v>437</v>
      </c>
    </row>
    <row r="75" spans="4:8" x14ac:dyDescent="0.45">
      <c r="D75" t="s">
        <v>466</v>
      </c>
      <c r="F75" t="s">
        <v>441</v>
      </c>
      <c r="H75" t="s">
        <v>442</v>
      </c>
    </row>
    <row r="76" spans="4:8" x14ac:dyDescent="0.45">
      <c r="D76" t="s">
        <v>471</v>
      </c>
      <c r="F76" t="s">
        <v>448</v>
      </c>
      <c r="H76" t="s">
        <v>449</v>
      </c>
    </row>
    <row r="77" spans="4:8" x14ac:dyDescent="0.45">
      <c r="D77" t="s">
        <v>475</v>
      </c>
      <c r="F77" t="s">
        <v>454</v>
      </c>
      <c r="H77" t="s">
        <v>455</v>
      </c>
    </row>
    <row r="78" spans="4:8" x14ac:dyDescent="0.45">
      <c r="D78" t="s">
        <v>481</v>
      </c>
      <c r="F78" t="s">
        <v>461</v>
      </c>
      <c r="H78" t="s">
        <v>462</v>
      </c>
    </row>
    <row r="79" spans="4:8" x14ac:dyDescent="0.45">
      <c r="D79" t="s">
        <v>488</v>
      </c>
      <c r="F79" t="s">
        <v>467</v>
      </c>
      <c r="H79" t="s">
        <v>103</v>
      </c>
    </row>
    <row r="80" spans="4:8" x14ac:dyDescent="0.45">
      <c r="D80" t="s">
        <v>493</v>
      </c>
      <c r="F80" t="s">
        <v>472</v>
      </c>
      <c r="H80" t="s">
        <v>64</v>
      </c>
    </row>
    <row r="81" spans="4:8" x14ac:dyDescent="0.45">
      <c r="D81" t="s">
        <v>499</v>
      </c>
      <c r="F81" t="s">
        <v>476</v>
      </c>
      <c r="H81" t="s">
        <v>477</v>
      </c>
    </row>
    <row r="82" spans="4:8" x14ac:dyDescent="0.45">
      <c r="D82" t="s">
        <v>505</v>
      </c>
      <c r="F82" t="s">
        <v>482</v>
      </c>
      <c r="H82" t="s">
        <v>483</v>
      </c>
    </row>
    <row r="83" spans="4:8" x14ac:dyDescent="0.45">
      <c r="D83" t="s">
        <v>510</v>
      </c>
      <c r="F83" t="s">
        <v>489</v>
      </c>
      <c r="H83" t="s">
        <v>139</v>
      </c>
    </row>
    <row r="84" spans="4:8" x14ac:dyDescent="0.45">
      <c r="D84" t="s">
        <v>516</v>
      </c>
      <c r="F84" t="s">
        <v>494</v>
      </c>
      <c r="H84" t="s">
        <v>495</v>
      </c>
    </row>
    <row r="85" spans="4:8" x14ac:dyDescent="0.45">
      <c r="D85" t="s">
        <v>522</v>
      </c>
      <c r="F85" t="s">
        <v>500</v>
      </c>
      <c r="H85" t="s">
        <v>501</v>
      </c>
    </row>
    <row r="86" spans="4:8" x14ac:dyDescent="0.45">
      <c r="D86" t="s">
        <v>527</v>
      </c>
      <c r="F86" t="s">
        <v>506</v>
      </c>
      <c r="H86" t="s">
        <v>85</v>
      </c>
    </row>
    <row r="87" spans="4:8" x14ac:dyDescent="0.45">
      <c r="D87" t="s">
        <v>531</v>
      </c>
      <c r="F87" t="s">
        <v>511</v>
      </c>
      <c r="H87" t="s">
        <v>512</v>
      </c>
    </row>
    <row r="88" spans="4:8" x14ac:dyDescent="0.45">
      <c r="D88" t="s">
        <v>537</v>
      </c>
      <c r="F88" t="s">
        <v>517</v>
      </c>
      <c r="H88" t="s">
        <v>518</v>
      </c>
    </row>
    <row r="89" spans="4:8" x14ac:dyDescent="0.45">
      <c r="D89" t="s">
        <v>542</v>
      </c>
      <c r="F89" t="s">
        <v>287</v>
      </c>
      <c r="H89" t="s">
        <v>523</v>
      </c>
    </row>
    <row r="90" spans="4:8" x14ac:dyDescent="0.45">
      <c r="D90" t="s">
        <v>553</v>
      </c>
      <c r="F90" t="s">
        <v>528</v>
      </c>
      <c r="H90" t="s">
        <v>30</v>
      </c>
    </row>
    <row r="91" spans="4:8" x14ac:dyDescent="0.45">
      <c r="D91" t="s">
        <v>558</v>
      </c>
      <c r="F91" t="s">
        <v>532</v>
      </c>
      <c r="H91" t="s">
        <v>533</v>
      </c>
    </row>
    <row r="92" spans="4:8" x14ac:dyDescent="0.45">
      <c r="D92" t="s">
        <v>563</v>
      </c>
      <c r="F92" t="s">
        <v>538</v>
      </c>
      <c r="H92" t="s">
        <v>64</v>
      </c>
    </row>
    <row r="93" spans="4:8" x14ac:dyDescent="0.45">
      <c r="D93" t="s">
        <v>567</v>
      </c>
      <c r="F93" t="s">
        <v>543</v>
      </c>
      <c r="H93" t="s">
        <v>544</v>
      </c>
    </row>
    <row r="94" spans="4:8" x14ac:dyDescent="0.45">
      <c r="D94" t="s">
        <v>572</v>
      </c>
      <c r="F94" t="s">
        <v>548</v>
      </c>
      <c r="H94" t="s">
        <v>549</v>
      </c>
    </row>
    <row r="95" spans="4:8" x14ac:dyDescent="0.45">
      <c r="D95" t="s">
        <v>577</v>
      </c>
      <c r="F95" t="s">
        <v>554</v>
      </c>
      <c r="H95" t="s">
        <v>30</v>
      </c>
    </row>
    <row r="96" spans="4:8" x14ac:dyDescent="0.45">
      <c r="D96" t="s">
        <v>581</v>
      </c>
      <c r="F96" t="s">
        <v>559</v>
      </c>
      <c r="H96" t="s">
        <v>345</v>
      </c>
    </row>
    <row r="97" spans="4:8" x14ac:dyDescent="0.45">
      <c r="D97" t="s">
        <v>587</v>
      </c>
      <c r="F97" t="s">
        <v>564</v>
      </c>
      <c r="H97" t="s">
        <v>64</v>
      </c>
    </row>
    <row r="98" spans="4:8" x14ac:dyDescent="0.45">
      <c r="D98" t="s">
        <v>592</v>
      </c>
      <c r="F98" t="s">
        <v>568</v>
      </c>
      <c r="H98" t="s">
        <v>64</v>
      </c>
    </row>
    <row r="99" spans="4:8" x14ac:dyDescent="0.45">
      <c r="D99" t="s">
        <v>600</v>
      </c>
      <c r="F99" t="s">
        <v>573</v>
      </c>
      <c r="H99" t="s">
        <v>512</v>
      </c>
    </row>
    <row r="100" spans="4:8" x14ac:dyDescent="0.45">
      <c r="D100" t="s">
        <v>606</v>
      </c>
      <c r="F100" t="s">
        <v>578</v>
      </c>
      <c r="H100" t="s">
        <v>71</v>
      </c>
    </row>
    <row r="101" spans="4:8" x14ac:dyDescent="0.45">
      <c r="D101" t="s">
        <v>611</v>
      </c>
      <c r="F101" t="s">
        <v>582</v>
      </c>
      <c r="H101" t="s">
        <v>583</v>
      </c>
    </row>
    <row r="102" spans="4:8" x14ac:dyDescent="0.45">
      <c r="D102" t="s">
        <v>616</v>
      </c>
      <c r="F102" t="s">
        <v>588</v>
      </c>
      <c r="H102" t="s">
        <v>64</v>
      </c>
    </row>
    <row r="103" spans="4:8" x14ac:dyDescent="0.45">
      <c r="D103" t="s">
        <v>622</v>
      </c>
      <c r="F103" t="s">
        <v>593</v>
      </c>
      <c r="H103" t="s">
        <v>139</v>
      </c>
    </row>
    <row r="104" spans="4:8" x14ac:dyDescent="0.45">
      <c r="D104" t="s">
        <v>627</v>
      </c>
      <c r="F104" t="s">
        <v>597</v>
      </c>
      <c r="H104" t="s">
        <v>306</v>
      </c>
    </row>
    <row r="105" spans="4:8" x14ac:dyDescent="0.45">
      <c r="D105" t="s">
        <v>632</v>
      </c>
      <c r="F105" t="s">
        <v>601</v>
      </c>
      <c r="H105" t="s">
        <v>602</v>
      </c>
    </row>
    <row r="106" spans="4:8" x14ac:dyDescent="0.45">
      <c r="D106" t="s">
        <v>637</v>
      </c>
      <c r="F106" t="s">
        <v>607</v>
      </c>
      <c r="H106" t="s">
        <v>608</v>
      </c>
    </row>
    <row r="107" spans="4:8" x14ac:dyDescent="0.45">
      <c r="D107" t="s">
        <v>644</v>
      </c>
      <c r="F107" t="s">
        <v>612</v>
      </c>
      <c r="H107" t="s">
        <v>613</v>
      </c>
    </row>
    <row r="108" spans="4:8" x14ac:dyDescent="0.45">
      <c r="D108" t="s">
        <v>649</v>
      </c>
      <c r="F108" t="s">
        <v>617</v>
      </c>
      <c r="H108" t="s">
        <v>618</v>
      </c>
    </row>
    <row r="109" spans="4:8" x14ac:dyDescent="0.45">
      <c r="D109" t="s">
        <v>653</v>
      </c>
      <c r="F109" t="s">
        <v>623</v>
      </c>
      <c r="H109" t="s">
        <v>64</v>
      </c>
    </row>
    <row r="110" spans="4:8" x14ac:dyDescent="0.45">
      <c r="D110" t="s">
        <v>658</v>
      </c>
      <c r="F110" t="s">
        <v>628</v>
      </c>
      <c r="H110" t="s">
        <v>78</v>
      </c>
    </row>
    <row r="111" spans="4:8" x14ac:dyDescent="0.45">
      <c r="D111" t="s">
        <v>665</v>
      </c>
      <c r="F111" t="s">
        <v>633</v>
      </c>
      <c r="H111" t="s">
        <v>345</v>
      </c>
    </row>
    <row r="112" spans="4:8" x14ac:dyDescent="0.45">
      <c r="D112" t="s">
        <v>670</v>
      </c>
      <c r="F112" t="s">
        <v>638</v>
      </c>
      <c r="H112" t="s">
        <v>639</v>
      </c>
    </row>
    <row r="113" spans="4:8" x14ac:dyDescent="0.45">
      <c r="D113" t="s">
        <v>675</v>
      </c>
      <c r="F113" t="s">
        <v>645</v>
      </c>
      <c r="H113" t="s">
        <v>71</v>
      </c>
    </row>
    <row r="114" spans="4:8" x14ac:dyDescent="0.45">
      <c r="D114" t="s">
        <v>681</v>
      </c>
      <c r="F114" t="s">
        <v>650</v>
      </c>
      <c r="H114" t="s">
        <v>85</v>
      </c>
    </row>
    <row r="115" spans="4:8" x14ac:dyDescent="0.45">
      <c r="D115" t="s">
        <v>687</v>
      </c>
      <c r="F115" t="s">
        <v>654</v>
      </c>
      <c r="H115" t="s">
        <v>655</v>
      </c>
    </row>
    <row r="116" spans="4:8" x14ac:dyDescent="0.45">
      <c r="D116" t="s">
        <v>693</v>
      </c>
      <c r="F116" t="s">
        <v>659</v>
      </c>
      <c r="H116" t="s">
        <v>660</v>
      </c>
    </row>
    <row r="117" spans="4:8" x14ac:dyDescent="0.45">
      <c r="D117" t="s">
        <v>699</v>
      </c>
      <c r="F117" t="s">
        <v>666</v>
      </c>
      <c r="H117" t="s">
        <v>64</v>
      </c>
    </row>
    <row r="118" spans="4:8" x14ac:dyDescent="0.45">
      <c r="D118" t="s">
        <v>704</v>
      </c>
      <c r="F118" t="s">
        <v>671</v>
      </c>
      <c r="H118" t="s">
        <v>64</v>
      </c>
    </row>
    <row r="119" spans="4:8" x14ac:dyDescent="0.45">
      <c r="D119" t="s">
        <v>709</v>
      </c>
      <c r="F119" t="s">
        <v>676</v>
      </c>
      <c r="H119" t="s">
        <v>677</v>
      </c>
    </row>
    <row r="120" spans="4:8" x14ac:dyDescent="0.45">
      <c r="D120" t="s">
        <v>715</v>
      </c>
      <c r="F120" t="s">
        <v>682</v>
      </c>
      <c r="H120" t="s">
        <v>683</v>
      </c>
    </row>
    <row r="121" spans="4:8" x14ac:dyDescent="0.45">
      <c r="D121" t="s">
        <v>724</v>
      </c>
      <c r="F121" t="s">
        <v>688</v>
      </c>
      <c r="H121" t="s">
        <v>689</v>
      </c>
    </row>
    <row r="122" spans="4:8" x14ac:dyDescent="0.45">
      <c r="D122" t="s">
        <v>728</v>
      </c>
      <c r="F122" t="s">
        <v>694</v>
      </c>
      <c r="H122" t="s">
        <v>695</v>
      </c>
    </row>
    <row r="123" spans="4:8" x14ac:dyDescent="0.45">
      <c r="D123" t="s">
        <v>734</v>
      </c>
      <c r="F123" t="s">
        <v>700</v>
      </c>
      <c r="H123" t="s">
        <v>425</v>
      </c>
    </row>
    <row r="124" spans="4:8" x14ac:dyDescent="0.45">
      <c r="D124" t="s">
        <v>739</v>
      </c>
      <c r="F124" t="s">
        <v>705</v>
      </c>
      <c r="H124" t="s">
        <v>64</v>
      </c>
    </row>
    <row r="125" spans="4:8" x14ac:dyDescent="0.45">
      <c r="D125" t="s">
        <v>745</v>
      </c>
      <c r="F125" t="s">
        <v>710</v>
      </c>
      <c r="H125" t="s">
        <v>711</v>
      </c>
    </row>
    <row r="126" spans="4:8" x14ac:dyDescent="0.45">
      <c r="D126" t="s">
        <v>749</v>
      </c>
      <c r="F126" t="s">
        <v>716</v>
      </c>
      <c r="H126" t="s">
        <v>64</v>
      </c>
    </row>
    <row r="127" spans="4:8" x14ac:dyDescent="0.45">
      <c r="D127" t="s">
        <v>754</v>
      </c>
      <c r="F127" t="s">
        <v>720</v>
      </c>
      <c r="H127" t="s">
        <v>683</v>
      </c>
    </row>
    <row r="128" spans="4:8" x14ac:dyDescent="0.45">
      <c r="D128" t="s">
        <v>760</v>
      </c>
      <c r="F128" t="s">
        <v>725</v>
      </c>
      <c r="H128" t="s">
        <v>64</v>
      </c>
    </row>
    <row r="129" spans="4:8" x14ac:dyDescent="0.45">
      <c r="D129" t="s">
        <v>771</v>
      </c>
      <c r="F129" t="s">
        <v>729</v>
      </c>
      <c r="H129" t="s">
        <v>730</v>
      </c>
    </row>
    <row r="130" spans="4:8" x14ac:dyDescent="0.45">
      <c r="D130" t="s">
        <v>777</v>
      </c>
      <c r="F130" t="s">
        <v>735</v>
      </c>
      <c r="H130" t="s">
        <v>736</v>
      </c>
    </row>
    <row r="131" spans="4:8" x14ac:dyDescent="0.45">
      <c r="D131" t="s">
        <v>783</v>
      </c>
      <c r="F131" t="s">
        <v>740</v>
      </c>
      <c r="H131" t="s">
        <v>741</v>
      </c>
    </row>
    <row r="132" spans="4:8" x14ac:dyDescent="0.45">
      <c r="D132" t="s">
        <v>788</v>
      </c>
      <c r="F132" t="s">
        <v>746</v>
      </c>
      <c r="H132" t="s">
        <v>64</v>
      </c>
    </row>
    <row r="133" spans="4:8" x14ac:dyDescent="0.45">
      <c r="D133" t="s">
        <v>793</v>
      </c>
      <c r="F133" t="s">
        <v>750</v>
      </c>
      <c r="H133" t="s">
        <v>751</v>
      </c>
    </row>
    <row r="134" spans="4:8" x14ac:dyDescent="0.45">
      <c r="D134" t="s">
        <v>798</v>
      </c>
      <c r="F134" t="s">
        <v>755</v>
      </c>
      <c r="H134" t="s">
        <v>756</v>
      </c>
    </row>
    <row r="135" spans="4:8" x14ac:dyDescent="0.45">
      <c r="D135" t="s">
        <v>804</v>
      </c>
      <c r="F135" t="s">
        <v>761</v>
      </c>
      <c r="H135" t="s">
        <v>762</v>
      </c>
    </row>
    <row r="136" spans="4:8" x14ac:dyDescent="0.45">
      <c r="D136" t="s">
        <v>808</v>
      </c>
      <c r="F136" t="s">
        <v>767</v>
      </c>
      <c r="H136" t="s">
        <v>768</v>
      </c>
    </row>
    <row r="137" spans="4:8" x14ac:dyDescent="0.45">
      <c r="D137" t="s">
        <v>814</v>
      </c>
      <c r="F137" t="s">
        <v>772</v>
      </c>
      <c r="H137" t="s">
        <v>773</v>
      </c>
    </row>
    <row r="138" spans="4:8" x14ac:dyDescent="0.45">
      <c r="D138" t="s">
        <v>819</v>
      </c>
      <c r="F138" t="s">
        <v>778</v>
      </c>
      <c r="H138" t="s">
        <v>779</v>
      </c>
    </row>
    <row r="139" spans="4:8" x14ac:dyDescent="0.45">
      <c r="D139" t="s">
        <v>825</v>
      </c>
      <c r="F139" t="s">
        <v>784</v>
      </c>
      <c r="H139" t="s">
        <v>64</v>
      </c>
    </row>
    <row r="140" spans="4:8" x14ac:dyDescent="0.45">
      <c r="D140" t="s">
        <v>838</v>
      </c>
      <c r="F140" t="s">
        <v>789</v>
      </c>
      <c r="H140" t="s">
        <v>64</v>
      </c>
    </row>
    <row r="141" spans="4:8" x14ac:dyDescent="0.45">
      <c r="D141" t="s">
        <v>844</v>
      </c>
      <c r="F141" t="s">
        <v>794</v>
      </c>
      <c r="H141" t="s">
        <v>30</v>
      </c>
    </row>
    <row r="142" spans="4:8" x14ac:dyDescent="0.45">
      <c r="D142" t="s">
        <v>853</v>
      </c>
      <c r="F142" t="s">
        <v>799</v>
      </c>
      <c r="H142" t="s">
        <v>800</v>
      </c>
    </row>
    <row r="143" spans="4:8" x14ac:dyDescent="0.45">
      <c r="D143" t="s">
        <v>858</v>
      </c>
      <c r="F143" t="s">
        <v>805</v>
      </c>
      <c r="H143" t="s">
        <v>85</v>
      </c>
    </row>
    <row r="144" spans="4:8" x14ac:dyDescent="0.45">
      <c r="D144" t="s">
        <v>864</v>
      </c>
      <c r="F144" t="s">
        <v>809</v>
      </c>
      <c r="H144" t="s">
        <v>810</v>
      </c>
    </row>
    <row r="145" spans="4:8" x14ac:dyDescent="0.45">
      <c r="D145" t="s">
        <v>870</v>
      </c>
      <c r="F145" t="s">
        <v>815</v>
      </c>
      <c r="H145" t="s">
        <v>64</v>
      </c>
    </row>
    <row r="146" spans="4:8" x14ac:dyDescent="0.45">
      <c r="D146" t="s">
        <v>875</v>
      </c>
      <c r="F146" t="s">
        <v>820</v>
      </c>
      <c r="H146" t="s">
        <v>821</v>
      </c>
    </row>
    <row r="147" spans="4:8" x14ac:dyDescent="0.45">
      <c r="D147" t="s">
        <v>879</v>
      </c>
      <c r="F147" t="s">
        <v>826</v>
      </c>
      <c r="H147" t="s">
        <v>30</v>
      </c>
    </row>
    <row r="148" spans="4:8" x14ac:dyDescent="0.45">
      <c r="D148" t="s">
        <v>884</v>
      </c>
      <c r="F148" t="s">
        <v>829</v>
      </c>
      <c r="H148" t="s">
        <v>830</v>
      </c>
    </row>
    <row r="149" spans="4:8" x14ac:dyDescent="0.45">
      <c r="D149" t="s">
        <v>888</v>
      </c>
      <c r="F149" t="s">
        <v>834</v>
      </c>
      <c r="H149" t="s">
        <v>64</v>
      </c>
    </row>
    <row r="150" spans="4:8" x14ac:dyDescent="0.45">
      <c r="D150" t="s">
        <v>893</v>
      </c>
      <c r="F150" t="s">
        <v>839</v>
      </c>
      <c r="H150" t="s">
        <v>840</v>
      </c>
    </row>
    <row r="151" spans="4:8" x14ac:dyDescent="0.45">
      <c r="D151" t="s">
        <v>897</v>
      </c>
      <c r="F151" t="s">
        <v>845</v>
      </c>
      <c r="H151" t="s">
        <v>71</v>
      </c>
    </row>
    <row r="152" spans="4:8" x14ac:dyDescent="0.45">
      <c r="D152" t="s">
        <v>909</v>
      </c>
      <c r="F152" t="s">
        <v>848</v>
      </c>
      <c r="H152" t="s">
        <v>849</v>
      </c>
    </row>
    <row r="153" spans="4:8" x14ac:dyDescent="0.45">
      <c r="D153" t="s">
        <v>914</v>
      </c>
      <c r="F153" t="s">
        <v>854</v>
      </c>
      <c r="H153" t="s">
        <v>30</v>
      </c>
    </row>
    <row r="154" spans="4:8" x14ac:dyDescent="0.45">
      <c r="D154" t="s">
        <v>924</v>
      </c>
      <c r="F154" t="s">
        <v>859</v>
      </c>
      <c r="H154" t="s">
        <v>860</v>
      </c>
    </row>
    <row r="155" spans="4:8" x14ac:dyDescent="0.45">
      <c r="D155" t="s">
        <v>929</v>
      </c>
      <c r="F155" t="s">
        <v>865</v>
      </c>
      <c r="H155" t="s">
        <v>30</v>
      </c>
    </row>
    <row r="156" spans="4:8" x14ac:dyDescent="0.45">
      <c r="D156" t="s">
        <v>934</v>
      </c>
      <c r="F156" t="s">
        <v>871</v>
      </c>
      <c r="H156" t="s">
        <v>425</v>
      </c>
    </row>
    <row r="157" spans="4:8" x14ac:dyDescent="0.45">
      <c r="D157" t="s">
        <v>939</v>
      </c>
      <c r="F157" t="s">
        <v>876</v>
      </c>
      <c r="H157" t="s">
        <v>30</v>
      </c>
    </row>
    <row r="158" spans="4:8" x14ac:dyDescent="0.45">
      <c r="D158" t="s">
        <v>943</v>
      </c>
      <c r="F158" t="s">
        <v>880</v>
      </c>
      <c r="H158" t="s">
        <v>64</v>
      </c>
    </row>
    <row r="159" spans="4:8" x14ac:dyDescent="0.45">
      <c r="D159" t="s">
        <v>952</v>
      </c>
      <c r="F159" t="s">
        <v>885</v>
      </c>
      <c r="H159" t="s">
        <v>30</v>
      </c>
    </row>
    <row r="160" spans="4:8" x14ac:dyDescent="0.45">
      <c r="D160" t="s">
        <v>958</v>
      </c>
      <c r="F160" t="s">
        <v>889</v>
      </c>
      <c r="H160" t="s">
        <v>890</v>
      </c>
    </row>
    <row r="161" spans="4:8" x14ac:dyDescent="0.45">
      <c r="D161" t="s">
        <v>962</v>
      </c>
      <c r="F161" t="s">
        <v>894</v>
      </c>
      <c r="H161" t="s">
        <v>30</v>
      </c>
    </row>
    <row r="162" spans="4:8" x14ac:dyDescent="0.45">
      <c r="D162" t="s">
        <v>967</v>
      </c>
      <c r="F162" t="s">
        <v>898</v>
      </c>
      <c r="H162" t="s">
        <v>711</v>
      </c>
    </row>
    <row r="163" spans="4:8" x14ac:dyDescent="0.45">
      <c r="D163" t="s">
        <v>972</v>
      </c>
      <c r="F163" t="s">
        <v>902</v>
      </c>
      <c r="H163" t="s">
        <v>85</v>
      </c>
    </row>
    <row r="164" spans="4:8" x14ac:dyDescent="0.45">
      <c r="D164" t="s">
        <v>976</v>
      </c>
      <c r="F164" t="s">
        <v>294</v>
      </c>
      <c r="H164" t="s">
        <v>906</v>
      </c>
    </row>
    <row r="165" spans="4:8" x14ac:dyDescent="0.45">
      <c r="D165" t="s">
        <v>981</v>
      </c>
      <c r="F165" t="s">
        <v>910</v>
      </c>
      <c r="H165" t="s">
        <v>71</v>
      </c>
    </row>
    <row r="166" spans="4:8" x14ac:dyDescent="0.45">
      <c r="D166" t="s">
        <v>986</v>
      </c>
      <c r="F166" t="s">
        <v>915</v>
      </c>
      <c r="H166" t="s">
        <v>916</v>
      </c>
    </row>
    <row r="167" spans="4:8" x14ac:dyDescent="0.45">
      <c r="D167" t="s">
        <v>991</v>
      </c>
      <c r="F167" t="s">
        <v>919</v>
      </c>
      <c r="H167" t="s">
        <v>920</v>
      </c>
    </row>
    <row r="168" spans="4:8" x14ac:dyDescent="0.45">
      <c r="D168" t="s">
        <v>997</v>
      </c>
      <c r="F168" t="s">
        <v>925</v>
      </c>
      <c r="H168" t="s">
        <v>926</v>
      </c>
    </row>
    <row r="169" spans="4:8" x14ac:dyDescent="0.45">
      <c r="D169" t="s">
        <v>1002</v>
      </c>
      <c r="F169" t="s">
        <v>930</v>
      </c>
      <c r="H169" t="s">
        <v>931</v>
      </c>
    </row>
    <row r="170" spans="4:8" x14ac:dyDescent="0.45">
      <c r="D170" t="s">
        <v>1010</v>
      </c>
      <c r="F170" t="s">
        <v>935</v>
      </c>
      <c r="H170" t="s">
        <v>602</v>
      </c>
    </row>
    <row r="171" spans="4:8" x14ac:dyDescent="0.45">
      <c r="D171" t="s">
        <v>1017</v>
      </c>
      <c r="F171" t="s">
        <v>940</v>
      </c>
      <c r="H171" t="s">
        <v>64</v>
      </c>
    </row>
    <row r="172" spans="4:8" x14ac:dyDescent="0.45">
      <c r="D172" t="s">
        <v>1026</v>
      </c>
      <c r="F172" t="s">
        <v>944</v>
      </c>
      <c r="H172" t="s">
        <v>334</v>
      </c>
    </row>
    <row r="173" spans="4:8" x14ac:dyDescent="0.45">
      <c r="D173" t="s">
        <v>1035</v>
      </c>
      <c r="F173" t="s">
        <v>948</v>
      </c>
      <c r="H173" t="s">
        <v>288</v>
      </c>
    </row>
    <row r="174" spans="4:8" x14ac:dyDescent="0.45">
      <c r="D174" t="s">
        <v>1040</v>
      </c>
      <c r="F174" t="s">
        <v>953</v>
      </c>
      <c r="H174" t="s">
        <v>954</v>
      </c>
    </row>
    <row r="175" spans="4:8" x14ac:dyDescent="0.45">
      <c r="D175" t="s">
        <v>1044</v>
      </c>
      <c r="F175" t="s">
        <v>959</v>
      </c>
      <c r="H175" t="s">
        <v>71</v>
      </c>
    </row>
    <row r="176" spans="4:8" x14ac:dyDescent="0.45">
      <c r="D176" t="s">
        <v>1050</v>
      </c>
      <c r="F176" t="s">
        <v>963</v>
      </c>
      <c r="H176" t="s">
        <v>964</v>
      </c>
    </row>
    <row r="177" spans="4:8" x14ac:dyDescent="0.45">
      <c r="D177" t="s">
        <v>1059</v>
      </c>
      <c r="F177" t="s">
        <v>968</v>
      </c>
      <c r="H177" t="s">
        <v>663</v>
      </c>
    </row>
    <row r="178" spans="4:8" x14ac:dyDescent="0.45">
      <c r="D178" t="s">
        <v>1068</v>
      </c>
      <c r="F178" t="s">
        <v>973</v>
      </c>
      <c r="H178" t="s">
        <v>334</v>
      </c>
    </row>
    <row r="179" spans="4:8" x14ac:dyDescent="0.45">
      <c r="D179" t="s">
        <v>1074</v>
      </c>
      <c r="F179" t="s">
        <v>977</v>
      </c>
      <c r="H179" t="s">
        <v>978</v>
      </c>
    </row>
    <row r="180" spans="4:8" x14ac:dyDescent="0.45">
      <c r="D180" t="s">
        <v>1079</v>
      </c>
      <c r="F180" t="s">
        <v>982</v>
      </c>
      <c r="H180" t="s">
        <v>983</v>
      </c>
    </row>
    <row r="181" spans="4:8" x14ac:dyDescent="0.45">
      <c r="D181" t="s">
        <v>1084</v>
      </c>
      <c r="F181" t="s">
        <v>987</v>
      </c>
      <c r="H181" t="s">
        <v>711</v>
      </c>
    </row>
    <row r="182" spans="4:8" x14ac:dyDescent="0.45">
      <c r="D182" t="s">
        <v>1088</v>
      </c>
      <c r="F182" t="s">
        <v>992</v>
      </c>
      <c r="H182" t="s">
        <v>993</v>
      </c>
    </row>
    <row r="183" spans="4:8" x14ac:dyDescent="0.45">
      <c r="D183" t="s">
        <v>1093</v>
      </c>
      <c r="F183" t="s">
        <v>998</v>
      </c>
      <c r="H183" t="s">
        <v>999</v>
      </c>
    </row>
    <row r="184" spans="4:8" x14ac:dyDescent="0.45">
      <c r="D184" t="s">
        <v>1098</v>
      </c>
      <c r="F184" t="s">
        <v>1003</v>
      </c>
      <c r="H184" t="s">
        <v>964</v>
      </c>
    </row>
    <row r="185" spans="4:8" x14ac:dyDescent="0.45">
      <c r="D185" t="s">
        <v>1103</v>
      </c>
      <c r="F185" t="s">
        <v>1006</v>
      </c>
      <c r="H185" t="s">
        <v>85</v>
      </c>
    </row>
    <row r="186" spans="4:8" x14ac:dyDescent="0.45">
      <c r="D186" t="s">
        <v>1108</v>
      </c>
      <c r="F186" t="s">
        <v>1011</v>
      </c>
      <c r="H186" t="s">
        <v>334</v>
      </c>
    </row>
    <row r="187" spans="4:8" x14ac:dyDescent="0.45">
      <c r="D187" t="s">
        <v>1113</v>
      </c>
      <c r="F187" t="s">
        <v>1014</v>
      </c>
      <c r="H187" t="s">
        <v>139</v>
      </c>
    </row>
    <row r="188" spans="4:8" x14ac:dyDescent="0.45">
      <c r="D188" t="s">
        <v>1123</v>
      </c>
      <c r="F188" t="s">
        <v>1018</v>
      </c>
      <c r="H188" t="s">
        <v>64</v>
      </c>
    </row>
    <row r="189" spans="4:8" x14ac:dyDescent="0.45">
      <c r="D189" t="s">
        <v>1130</v>
      </c>
      <c r="F189" t="s">
        <v>1023</v>
      </c>
      <c r="H189" t="s">
        <v>64</v>
      </c>
    </row>
    <row r="190" spans="4:8" x14ac:dyDescent="0.45">
      <c r="D190" t="s">
        <v>1135</v>
      </c>
      <c r="F190" t="s">
        <v>1027</v>
      </c>
      <c r="H190" t="s">
        <v>1028</v>
      </c>
    </row>
    <row r="191" spans="4:8" x14ac:dyDescent="0.45">
      <c r="D191" t="s">
        <v>1138</v>
      </c>
      <c r="F191" t="s">
        <v>1032</v>
      </c>
      <c r="H191" t="s">
        <v>64</v>
      </c>
    </row>
    <row r="192" spans="4:8" x14ac:dyDescent="0.45">
      <c r="D192" t="s">
        <v>1144</v>
      </c>
      <c r="F192" t="s">
        <v>1036</v>
      </c>
      <c r="H192" t="s">
        <v>1037</v>
      </c>
    </row>
    <row r="193" spans="4:8" x14ac:dyDescent="0.45">
      <c r="D193" t="s">
        <v>1149</v>
      </c>
      <c r="F193" t="s">
        <v>720</v>
      </c>
      <c r="H193" t="s">
        <v>1041</v>
      </c>
    </row>
    <row r="194" spans="4:8" x14ac:dyDescent="0.45">
      <c r="D194" t="s">
        <v>1154</v>
      </c>
      <c r="F194" t="s">
        <v>1045</v>
      </c>
      <c r="H194" t="s">
        <v>1046</v>
      </c>
    </row>
    <row r="195" spans="4:8" x14ac:dyDescent="0.45">
      <c r="D195" t="s">
        <v>1160</v>
      </c>
      <c r="F195" t="s">
        <v>1051</v>
      </c>
      <c r="H195" t="s">
        <v>1052</v>
      </c>
    </row>
    <row r="196" spans="4:8" x14ac:dyDescent="0.45">
      <c r="D196" t="s">
        <v>1164</v>
      </c>
      <c r="F196" t="s">
        <v>1055</v>
      </c>
      <c r="H196" t="s">
        <v>1056</v>
      </c>
    </row>
    <row r="197" spans="4:8" x14ac:dyDescent="0.45">
      <c r="D197" t="s">
        <v>1168</v>
      </c>
      <c r="F197" t="s">
        <v>1060</v>
      </c>
      <c r="H197" t="s">
        <v>103</v>
      </c>
    </row>
    <row r="198" spans="4:8" x14ac:dyDescent="0.45">
      <c r="D198" t="s">
        <v>1172</v>
      </c>
      <c r="F198" t="s">
        <v>1063</v>
      </c>
      <c r="H198" t="s">
        <v>1064</v>
      </c>
    </row>
    <row r="199" spans="4:8" x14ac:dyDescent="0.45">
      <c r="D199" t="s">
        <v>1178</v>
      </c>
      <c r="F199" t="s">
        <v>1069</v>
      </c>
      <c r="H199" t="s">
        <v>1070</v>
      </c>
    </row>
    <row r="200" spans="4:8" x14ac:dyDescent="0.45">
      <c r="D200" t="s">
        <v>1197</v>
      </c>
      <c r="F200" t="s">
        <v>1075</v>
      </c>
      <c r="H200" t="s">
        <v>64</v>
      </c>
    </row>
    <row r="201" spans="4:8" x14ac:dyDescent="0.45">
      <c r="D201" t="s">
        <v>1201</v>
      </c>
      <c r="F201" t="s">
        <v>1080</v>
      </c>
      <c r="H201" t="s">
        <v>103</v>
      </c>
    </row>
    <row r="202" spans="4:8" x14ac:dyDescent="0.45">
      <c r="D202" t="s">
        <v>1206</v>
      </c>
      <c r="F202" t="s">
        <v>1085</v>
      </c>
      <c r="H202" t="s">
        <v>71</v>
      </c>
    </row>
    <row r="203" spans="4:8" x14ac:dyDescent="0.45">
      <c r="D203" t="s">
        <v>1211</v>
      </c>
      <c r="F203" t="s">
        <v>1089</v>
      </c>
      <c r="H203" t="s">
        <v>78</v>
      </c>
    </row>
    <row r="204" spans="4:8" x14ac:dyDescent="0.45">
      <c r="D204" t="s">
        <v>1216</v>
      </c>
      <c r="F204" t="s">
        <v>1094</v>
      </c>
      <c r="H204" t="s">
        <v>334</v>
      </c>
    </row>
    <row r="205" spans="4:8" x14ac:dyDescent="0.45">
      <c r="D205" t="s">
        <v>1221</v>
      </c>
      <c r="F205" t="s">
        <v>1099</v>
      </c>
      <c r="H205" t="s">
        <v>1100</v>
      </c>
    </row>
    <row r="206" spans="4:8" x14ac:dyDescent="0.45">
      <c r="D206" t="s">
        <v>1234</v>
      </c>
      <c r="F206" t="s">
        <v>1104</v>
      </c>
      <c r="H206" t="s">
        <v>1105</v>
      </c>
    </row>
    <row r="207" spans="4:8" x14ac:dyDescent="0.45">
      <c r="D207" t="s">
        <v>1238</v>
      </c>
      <c r="F207" t="s">
        <v>1109</v>
      </c>
      <c r="H207" t="s">
        <v>1110</v>
      </c>
    </row>
    <row r="208" spans="4:8" x14ac:dyDescent="0.45">
      <c r="D208" t="s">
        <v>1242</v>
      </c>
      <c r="F208" t="s">
        <v>1114</v>
      </c>
      <c r="H208" t="s">
        <v>1115</v>
      </c>
    </row>
    <row r="209" spans="4:8" x14ac:dyDescent="0.45">
      <c r="D209" t="s">
        <v>1252</v>
      </c>
      <c r="F209" t="s">
        <v>1119</v>
      </c>
      <c r="H209" t="s">
        <v>1120</v>
      </c>
    </row>
    <row r="210" spans="4:8" x14ac:dyDescent="0.45">
      <c r="D210" t="s">
        <v>1258</v>
      </c>
      <c r="F210" t="s">
        <v>1124</v>
      </c>
      <c r="H210" t="s">
        <v>64</v>
      </c>
    </row>
    <row r="211" spans="4:8" x14ac:dyDescent="0.45">
      <c r="D211" t="s">
        <v>1264</v>
      </c>
      <c r="F211" t="s">
        <v>1127</v>
      </c>
      <c r="H211" t="s">
        <v>711</v>
      </c>
    </row>
    <row r="212" spans="4:8" x14ac:dyDescent="0.45">
      <c r="D212" t="s">
        <v>1268</v>
      </c>
      <c r="F212" t="s">
        <v>1131</v>
      </c>
      <c r="H212" t="s">
        <v>1132</v>
      </c>
    </row>
    <row r="213" spans="4:8" x14ac:dyDescent="0.45">
      <c r="D213" t="s">
        <v>1273</v>
      </c>
      <c r="F213" t="s">
        <v>746</v>
      </c>
      <c r="H213" t="s">
        <v>741</v>
      </c>
    </row>
    <row r="214" spans="4:8" x14ac:dyDescent="0.45">
      <c r="D214" t="s">
        <v>1281</v>
      </c>
      <c r="F214" t="s">
        <v>1139</v>
      </c>
      <c r="H214" t="s">
        <v>1140</v>
      </c>
    </row>
    <row r="215" spans="4:8" x14ac:dyDescent="0.45">
      <c r="D215" t="s">
        <v>1286</v>
      </c>
      <c r="F215" t="s">
        <v>1145</v>
      </c>
      <c r="H215" t="s">
        <v>64</v>
      </c>
    </row>
    <row r="216" spans="4:8" x14ac:dyDescent="0.45">
      <c r="D216" t="s">
        <v>1291</v>
      </c>
      <c r="F216" t="s">
        <v>1150</v>
      </c>
      <c r="H216" t="s">
        <v>518</v>
      </c>
    </row>
    <row r="217" spans="4:8" x14ac:dyDescent="0.45">
      <c r="D217" t="s">
        <v>1297</v>
      </c>
      <c r="F217" t="s">
        <v>1155</v>
      </c>
      <c r="H217" t="s">
        <v>1156</v>
      </c>
    </row>
    <row r="218" spans="4:8" x14ac:dyDescent="0.45">
      <c r="D218" t="s">
        <v>1302</v>
      </c>
      <c r="F218" t="s">
        <v>1161</v>
      </c>
      <c r="H218" t="s">
        <v>85</v>
      </c>
    </row>
    <row r="219" spans="4:8" x14ac:dyDescent="0.45">
      <c r="D219" t="s">
        <v>1310</v>
      </c>
      <c r="F219" t="s">
        <v>1165</v>
      </c>
      <c r="H219" t="s">
        <v>1046</v>
      </c>
    </row>
    <row r="220" spans="4:8" x14ac:dyDescent="0.45">
      <c r="D220" t="s">
        <v>1314</v>
      </c>
      <c r="F220" t="s">
        <v>1169</v>
      </c>
      <c r="H220" t="s">
        <v>103</v>
      </c>
    </row>
    <row r="221" spans="4:8" x14ac:dyDescent="0.45">
      <c r="F221" t="s">
        <v>1173</v>
      </c>
      <c r="H221" t="s">
        <v>1174</v>
      </c>
    </row>
    <row r="222" spans="4:8" x14ac:dyDescent="0.45">
      <c r="F222" t="s">
        <v>845</v>
      </c>
      <c r="H222" t="s">
        <v>306</v>
      </c>
    </row>
    <row r="223" spans="4:8" x14ac:dyDescent="0.45">
      <c r="F223" t="s">
        <v>1182</v>
      </c>
      <c r="H223" t="s">
        <v>1070</v>
      </c>
    </row>
    <row r="224" spans="4:8" x14ac:dyDescent="0.45">
      <c r="F224" t="s">
        <v>1185</v>
      </c>
      <c r="H224" t="s">
        <v>1186</v>
      </c>
    </row>
    <row r="225" spans="6:8" x14ac:dyDescent="0.45">
      <c r="F225" t="s">
        <v>1190</v>
      </c>
      <c r="H225" t="s">
        <v>1191</v>
      </c>
    </row>
    <row r="226" spans="6:8" x14ac:dyDescent="0.45">
      <c r="F226" t="s">
        <v>108</v>
      </c>
      <c r="H226" t="s">
        <v>523</v>
      </c>
    </row>
    <row r="227" spans="6:8" x14ac:dyDescent="0.45">
      <c r="F227" t="s">
        <v>1198</v>
      </c>
      <c r="H227" t="s">
        <v>1174</v>
      </c>
    </row>
    <row r="228" spans="6:8" x14ac:dyDescent="0.45">
      <c r="F228" t="s">
        <v>1202</v>
      </c>
      <c r="H228" t="s">
        <v>85</v>
      </c>
    </row>
    <row r="229" spans="6:8" x14ac:dyDescent="0.45">
      <c r="F229" t="s">
        <v>1207</v>
      </c>
      <c r="H229" t="s">
        <v>334</v>
      </c>
    </row>
    <row r="230" spans="6:8" x14ac:dyDescent="0.45">
      <c r="F230" t="s">
        <v>1212</v>
      </c>
      <c r="H230" t="s">
        <v>1213</v>
      </c>
    </row>
    <row r="231" spans="6:8" x14ac:dyDescent="0.45">
      <c r="F231" t="s">
        <v>1217</v>
      </c>
      <c r="H231" t="s">
        <v>30</v>
      </c>
    </row>
    <row r="232" spans="6:8" x14ac:dyDescent="0.45">
      <c r="F232" t="s">
        <v>1222</v>
      </c>
      <c r="H232" t="s">
        <v>1223</v>
      </c>
    </row>
    <row r="233" spans="6:8" x14ac:dyDescent="0.45">
      <c r="F233" t="s">
        <v>1226</v>
      </c>
      <c r="H233" t="s">
        <v>1227</v>
      </c>
    </row>
    <row r="234" spans="6:8" x14ac:dyDescent="0.45">
      <c r="F234" t="s">
        <v>1231</v>
      </c>
      <c r="H234" t="s">
        <v>983</v>
      </c>
    </row>
    <row r="235" spans="6:8" x14ac:dyDescent="0.45">
      <c r="F235" t="s">
        <v>1235</v>
      </c>
      <c r="H235" t="s">
        <v>711</v>
      </c>
    </row>
    <row r="236" spans="6:8" x14ac:dyDescent="0.45">
      <c r="F236" t="s">
        <v>476</v>
      </c>
      <c r="H236" t="s">
        <v>1037</v>
      </c>
    </row>
    <row r="237" spans="6:8" x14ac:dyDescent="0.45">
      <c r="F237" t="s">
        <v>1243</v>
      </c>
      <c r="H237" t="s">
        <v>1244</v>
      </c>
    </row>
    <row r="238" spans="6:8" x14ac:dyDescent="0.45">
      <c r="F238" t="s">
        <v>1247</v>
      </c>
      <c r="H238" t="s">
        <v>1248</v>
      </c>
    </row>
    <row r="239" spans="6:8" x14ac:dyDescent="0.45">
      <c r="F239" t="s">
        <v>1253</v>
      </c>
      <c r="H239" t="s">
        <v>523</v>
      </c>
    </row>
    <row r="240" spans="6:8" x14ac:dyDescent="0.45">
      <c r="F240" t="s">
        <v>902</v>
      </c>
      <c r="H240" t="s">
        <v>334</v>
      </c>
    </row>
    <row r="241" spans="6:8" x14ac:dyDescent="0.45">
      <c r="F241" t="s">
        <v>1261</v>
      </c>
      <c r="H241" t="s">
        <v>711</v>
      </c>
    </row>
    <row r="242" spans="6:8" x14ac:dyDescent="0.45">
      <c r="F242" t="s">
        <v>1265</v>
      </c>
      <c r="H242" t="s">
        <v>773</v>
      </c>
    </row>
    <row r="243" spans="6:8" x14ac:dyDescent="0.45">
      <c r="F243" t="s">
        <v>1269</v>
      </c>
      <c r="H243" t="s">
        <v>201</v>
      </c>
    </row>
    <row r="244" spans="6:8" x14ac:dyDescent="0.45">
      <c r="F244" t="s">
        <v>898</v>
      </c>
      <c r="H244" t="s">
        <v>71</v>
      </c>
    </row>
    <row r="245" spans="6:8" x14ac:dyDescent="0.45">
      <c r="F245" t="s">
        <v>1277</v>
      </c>
      <c r="H245" t="s">
        <v>916</v>
      </c>
    </row>
    <row r="246" spans="6:8" x14ac:dyDescent="0.45">
      <c r="F246" t="s">
        <v>1282</v>
      </c>
      <c r="H246" t="s">
        <v>334</v>
      </c>
    </row>
    <row r="247" spans="6:8" x14ac:dyDescent="0.45">
      <c r="F247" t="s">
        <v>1287</v>
      </c>
      <c r="H247" t="s">
        <v>455</v>
      </c>
    </row>
    <row r="248" spans="6:8" x14ac:dyDescent="0.45">
      <c r="F248" t="s">
        <v>1292</v>
      </c>
      <c r="H248" t="s">
        <v>1293</v>
      </c>
    </row>
    <row r="249" spans="6:8" x14ac:dyDescent="0.45">
      <c r="F249" t="s">
        <v>1298</v>
      </c>
      <c r="H249" t="s">
        <v>71</v>
      </c>
    </row>
    <row r="250" spans="6:8" x14ac:dyDescent="0.45">
      <c r="F250" t="s">
        <v>1303</v>
      </c>
      <c r="H250" t="s">
        <v>356</v>
      </c>
    </row>
    <row r="251" spans="6:8" x14ac:dyDescent="0.45">
      <c r="F251" t="s">
        <v>1307</v>
      </c>
      <c r="H251" t="s">
        <v>64</v>
      </c>
    </row>
    <row r="252" spans="6:8" x14ac:dyDescent="0.45">
      <c r="F252" t="s">
        <v>1311</v>
      </c>
      <c r="H252" t="s">
        <v>85</v>
      </c>
    </row>
    <row r="253" spans="6:8" x14ac:dyDescent="0.45">
      <c r="F253" t="s">
        <v>1315</v>
      </c>
      <c r="H253" t="s">
        <v>64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Staff Data</vt:lpstr>
      <vt:lpstr>Compliance Pivot</vt:lpstr>
      <vt:lpstr>Course data</vt:lpstr>
      <vt:lpstr>Lists</vt:lpstr>
      <vt:lpstr>City</vt:lpstr>
      <vt:lpstr>Company</vt:lpstr>
      <vt:lpstr>CourseListing</vt:lpstr>
      <vt:lpstr>Gender</vt:lpstr>
      <vt:lpstr>Occupation</vt:lpstr>
      <vt:lpstr>Staff_DD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Walsh</dc:creator>
  <cp:lastModifiedBy>Anne Walsh</cp:lastModifiedBy>
  <dcterms:created xsi:type="dcterms:W3CDTF">2018-01-04T11:16:28Z</dcterms:created>
  <dcterms:modified xsi:type="dcterms:W3CDTF">2018-03-13T12:19:27Z</dcterms:modified>
</cp:coreProperties>
</file>